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9210" activeTab="2"/>
  </bookViews>
  <sheets>
    <sheet name="ex chelt" sheetId="1" r:id="rId1"/>
    <sheet name="Anexa 2.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<sst xmlns="http://schemas.openxmlformats.org/spreadsheetml/2006/main" count="163" uniqueCount="143">
  <si>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Autorităţile executive</t>
  </si>
  <si>
    <t>Învăţămîntul TOTAL</t>
  </si>
  <si>
    <t>Activitatea în domeniul culturii:</t>
  </si>
  <si>
    <t>1. Muzeul de istorie şi etnografie</t>
  </si>
  <si>
    <t>Asigurarea şi susţinerea socială</t>
  </si>
  <si>
    <t>Protectia mediului si hidrometrologie</t>
  </si>
  <si>
    <t>Gospodarie drumurilor</t>
  </si>
  <si>
    <t>Gospodăria comunală</t>
  </si>
  <si>
    <t>Cheltuieli neatribuite la alte grupe principale</t>
  </si>
  <si>
    <t>al angajaţilor instituţiilor subordonate Primăriei oraşului Orhei</t>
  </si>
  <si>
    <t>TOTAL Primăria Orhei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</si>
  <si>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</si>
  <si>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A N A L I Z A </t>
    </r>
  </si>
  <si>
    <t>Denumirea institutiei</t>
  </si>
  <si>
    <t>Plan aprobat  anual</t>
  </si>
  <si>
    <t xml:space="preserve">Plan precizat   anual         </t>
  </si>
  <si>
    <t>Plan precizat  pe perioada de destiune</t>
  </si>
  <si>
    <t>% execu-tarii</t>
  </si>
  <si>
    <t>Total - primaria</t>
  </si>
  <si>
    <t>Aparat</t>
  </si>
  <si>
    <t>INVATAMINT- total</t>
  </si>
  <si>
    <t>-gradinita nr- 1</t>
  </si>
  <si>
    <t>-gradinita nr- 2</t>
  </si>
  <si>
    <t>-gradinita nr- 4</t>
  </si>
  <si>
    <t>-gradinita nr- 5</t>
  </si>
  <si>
    <t>-gradinita nr- 6</t>
  </si>
  <si>
    <t>-gradinita nr- 8</t>
  </si>
  <si>
    <t>-gradinita nr- 12</t>
  </si>
  <si>
    <t>Scoli de muzica si arte</t>
  </si>
  <si>
    <t>CULTURA-total</t>
  </si>
  <si>
    <t>Muzeul de istorie</t>
  </si>
  <si>
    <t>Cheltuieli neatribuite la alte grupuri princip.</t>
  </si>
  <si>
    <t xml:space="preserve">           FONDUL  DE  RETRIBUIRE  A  MUNCII</t>
  </si>
  <si>
    <t xml:space="preserve">                                                                                               La decizia Consiliului orăşenesc Orhei</t>
  </si>
  <si>
    <t>II</t>
  </si>
  <si>
    <t>III</t>
  </si>
  <si>
    <t>IV</t>
  </si>
  <si>
    <t>V</t>
  </si>
  <si>
    <t>I</t>
  </si>
  <si>
    <t>mii lei</t>
  </si>
  <si>
    <t>VI</t>
  </si>
  <si>
    <t>Nr.          d/o</t>
  </si>
  <si>
    <t xml:space="preserve">                                                                                                    mii lei</t>
  </si>
  <si>
    <r>
      <rPr>
        <sz val="10"/>
        <rFont val="Times New Roman"/>
        <family val="1"/>
      </rPr>
      <t>2</t>
    </r>
    <r>
      <rPr>
        <sz val="9"/>
        <rFont val="Times New Roman"/>
        <family val="1"/>
      </rPr>
      <t>. Instituţiile şi măsurile privind lucrul extraşcolar cu copii (şcoala de arte şi şcoala de muzică)</t>
    </r>
  </si>
  <si>
    <r>
      <rPr>
        <sz val="10"/>
        <rFont val="Times New Roman"/>
        <family val="1"/>
      </rPr>
      <t>3.</t>
    </r>
    <r>
      <rPr>
        <sz val="12"/>
        <rFont val="Times New Roman"/>
        <family val="1"/>
      </rPr>
      <t xml:space="preserve"> Contabilitatea centralizată</t>
    </r>
  </si>
  <si>
    <r>
      <rPr>
        <sz val="10"/>
        <rFont val="Times New Roman"/>
        <family val="1"/>
      </rPr>
      <t>1.</t>
    </r>
    <r>
      <rPr>
        <sz val="12"/>
        <rFont val="Times New Roman"/>
        <family val="1"/>
      </rPr>
      <t xml:space="preserve"> Învăţămîntul preşcolar</t>
    </r>
  </si>
  <si>
    <t>%         executării       2014</t>
  </si>
  <si>
    <t>Ocrotirea sănătăţii</t>
  </si>
  <si>
    <t xml:space="preserve">Autorităţi şi servicii de menţinere a ordinii publice şi de securitate naţională, neatribuite la alte grupe </t>
  </si>
  <si>
    <t>Capitol/grupa principală</t>
  </si>
  <si>
    <t xml:space="preserve">Paragraf/grupa </t>
  </si>
  <si>
    <t>01</t>
  </si>
  <si>
    <t>05</t>
  </si>
  <si>
    <t>06</t>
  </si>
  <si>
    <t>09</t>
  </si>
  <si>
    <t>08</t>
  </si>
  <si>
    <t>10</t>
  </si>
  <si>
    <t>12</t>
  </si>
  <si>
    <t>14</t>
  </si>
  <si>
    <t>15</t>
  </si>
  <si>
    <t>20</t>
  </si>
  <si>
    <t>23</t>
  </si>
  <si>
    <t xml:space="preserve">Deficit (-) / Excedent (+) </t>
  </si>
  <si>
    <t>26</t>
  </si>
  <si>
    <t>Surse interne de finanțare</t>
  </si>
  <si>
    <t>27</t>
  </si>
  <si>
    <t>Rambursare a împrumuturilor acordate de alte instituţii financiare</t>
  </si>
  <si>
    <t>11</t>
  </si>
  <si>
    <t>Alte surse interne</t>
  </si>
  <si>
    <t>Rambursare a altor surse interne</t>
  </si>
  <si>
    <t>29</t>
  </si>
  <si>
    <t>Mijloacele din vînzarea şi privatizarea bunurilor proprietate publică</t>
  </si>
  <si>
    <t>Mijloace băneşti din privatizarea terenurilor proprietate publică a unităţilor administrativ-teritoriale</t>
  </si>
  <si>
    <t xml:space="preserve"> Cheltuieli  - total</t>
  </si>
  <si>
    <t>Nr. d/o</t>
  </si>
  <si>
    <t>Denumirea indicatorului</t>
  </si>
  <si>
    <t xml:space="preserve"> Învăţămîntul preşcolar</t>
  </si>
  <si>
    <t xml:space="preserve"> Învăţămîntul secundar (rep.capitala gimnaziu)</t>
  </si>
  <si>
    <t>Instituţiile şi măsurile privind lucrul extraşcolar cu copii (şcoala de arte şi şcoala de muzică)</t>
  </si>
  <si>
    <t>Contabilitatea centralizată</t>
  </si>
  <si>
    <t xml:space="preserve"> Muzeul de istorie şi etnografie</t>
  </si>
  <si>
    <t>Activitatea în domeniul sportului</t>
  </si>
  <si>
    <t>Activitatea în domeniul tineretului</t>
  </si>
  <si>
    <t xml:space="preserve"> Activitatea în domeniul culturii (com.relig.parohia ort.romîna, catedr. Sf.Nikolae)</t>
  </si>
  <si>
    <t>Activitatea în dom.sport. (investitii capitale)</t>
  </si>
  <si>
    <t>Activitatea în dom.culturii (colectiv popular)</t>
  </si>
  <si>
    <t>Acordarea ajutoarelor materiale</t>
  </si>
  <si>
    <t>Indemnizaţii şi tutela</t>
  </si>
  <si>
    <t>Serviciul de mediator comunitar</t>
  </si>
  <si>
    <t xml:space="preserve"> Amenajarea oraşului</t>
  </si>
  <si>
    <t>Staţia de salvare apă</t>
  </si>
  <si>
    <t>Achitarea dobînzilor bancare</t>
  </si>
  <si>
    <t xml:space="preserve"> Grupa tehnică (paznici şi servitoare)</t>
  </si>
  <si>
    <t xml:space="preserve"> Licitaţii, activităţi culturale, fondul de rezervă intretinerea  garzii populare)</t>
  </si>
  <si>
    <t>Mijloace din vînzarea apartamentelor către cetăţeni</t>
  </si>
  <si>
    <t>02</t>
  </si>
  <si>
    <t>Soldul la începutul perioadei</t>
  </si>
  <si>
    <t>Soldul la sfîrşitul perioadei</t>
  </si>
  <si>
    <t>75</t>
  </si>
  <si>
    <t>76</t>
  </si>
  <si>
    <t xml:space="preserve"> Creditarea netă </t>
  </si>
  <si>
    <t>2. Colectiv popular</t>
  </si>
  <si>
    <t>III.Activitatea în domeniul culturii:</t>
  </si>
  <si>
    <t>II.Invatamint-total</t>
  </si>
  <si>
    <t>I.Autorităţile executive</t>
  </si>
  <si>
    <t>IV.Asigurarea şi susţinerea socială</t>
  </si>
  <si>
    <t>1.Serviciul de mediator comunitar</t>
  </si>
  <si>
    <t>V.Gospodăria comunală</t>
  </si>
  <si>
    <t xml:space="preserve">                                                    </t>
  </si>
  <si>
    <r>
      <t xml:space="preserve">VI.Grupa tehnică al autorităţilor executive </t>
    </r>
    <r>
      <rPr>
        <sz val="9"/>
        <rFont val="Times New Roman"/>
        <family val="1"/>
      </rPr>
      <t>(paznici şi servitoare )</t>
    </r>
  </si>
  <si>
    <t xml:space="preserve">                                                                                      Anexa  nr.    2</t>
  </si>
  <si>
    <t xml:space="preserve"> La Decizia Consiliului orăşenesc  Orhei</t>
  </si>
  <si>
    <t xml:space="preserve">   </t>
  </si>
  <si>
    <t>Primaria  or.Orhei</t>
  </si>
  <si>
    <t>Mijloace bugetare</t>
  </si>
  <si>
    <t>Mijloace bugetare 6639</t>
  </si>
  <si>
    <t>Mijloace bugetare 9185</t>
  </si>
  <si>
    <t>VII</t>
  </si>
  <si>
    <t>VIII</t>
  </si>
  <si>
    <t>IX</t>
  </si>
  <si>
    <t xml:space="preserve">Plan precizat pe 6 luni </t>
  </si>
  <si>
    <t>Executat 6 luni</t>
  </si>
  <si>
    <t>Transferuri curente pentru implementarea proiectelor finanţate din surse externe</t>
  </si>
  <si>
    <t>Fondul de rezerva</t>
  </si>
  <si>
    <t xml:space="preserve">                                                                                            Nr               din                                                     2015</t>
  </si>
  <si>
    <t xml:space="preserve">   Nr. _____din                                            2015</t>
  </si>
  <si>
    <t>Ezecutat       pe             6 luni</t>
  </si>
  <si>
    <t>Anexa  nr.    3</t>
  </si>
  <si>
    <t xml:space="preserve"> Mii lei</t>
  </si>
  <si>
    <t>Cheltuieli pentru situaţii excepţionale şi lichidarea urmărilor calamităţilor naturale</t>
  </si>
  <si>
    <t>Fondul de locuinţe</t>
  </si>
  <si>
    <t xml:space="preserve"> proiectul O dezvoltare energetica durabilă în or.Orhei</t>
  </si>
  <si>
    <t>Împrumuturi acordate de alte instituţii financiare</t>
  </si>
  <si>
    <t>Plan aprobat 2015</t>
  </si>
  <si>
    <t>Plan precizat 2015</t>
  </si>
  <si>
    <t>% executării către suma precizată pe perioada de gestiune 2015</t>
  </si>
  <si>
    <t>Executarea  la partea de cheltuieli a bugetului Primăriei oraşului Orhei pe semestrul întîi ale anului 2015</t>
  </si>
  <si>
    <t>pe semestrul întîi   ale    anului    2015</t>
  </si>
  <si>
    <r>
      <t xml:space="preserve"> </t>
    </r>
    <r>
      <rPr>
        <sz val="12"/>
        <rFont val="Times New Roman"/>
        <family val="1"/>
      </rPr>
      <t>Executarii  planului la mijloacele speciale  pe semestrul întîi   ale    anului    2015</t>
    </r>
  </si>
  <si>
    <t xml:space="preserve">Gospodărie de exploatare a fondului de locuinţe </t>
  </si>
  <si>
    <r>
      <t>Gospodărie comunală</t>
    </r>
    <r>
      <rPr>
        <sz val="10"/>
        <rFont val="Times New Roman"/>
        <family val="1"/>
      </rPr>
      <t xml:space="preserve"> </t>
    </r>
  </si>
  <si>
    <t>X</t>
  </si>
  <si>
    <t xml:space="preserve">Cheltuieli neatribuite la alte grupuri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</si>
</sst>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.375" style="0" customWidth="1"/>
    <col min="2" max="2" width="40.375" style="0" customWidth="1"/>
    <col min="3" max="3" width="6.00390625" style="13" customWidth="1"/>
    <col min="4" max="4" width="5.00390625" style="0" customWidth="1"/>
    <col min="8" max="8" width="7.75390625" style="0" customWidth="1"/>
    <col min="9" max="9" width="11.25390625" style="3" customWidth="1"/>
  </cols>
  <sheetData>
    <row r="2" spans="1:9" ht="16.5" customHeight="1">
      <c r="A2" s="63" t="s">
        <v>136</v>
      </c>
      <c r="B2" s="63"/>
      <c r="C2" s="63"/>
      <c r="D2" s="63"/>
      <c r="E2" s="63"/>
      <c r="F2" s="63"/>
      <c r="G2" s="63"/>
      <c r="H2" s="63"/>
      <c r="I2" s="63"/>
    </row>
    <row r="3" spans="2:9" ht="16.5" customHeight="1">
      <c r="B3" s="61"/>
      <c r="C3" s="61"/>
      <c r="D3" s="61"/>
      <c r="E3" s="61"/>
      <c r="F3" s="61"/>
      <c r="G3" s="61"/>
      <c r="H3" s="61"/>
      <c r="I3" s="3" t="s">
        <v>128</v>
      </c>
    </row>
    <row r="4" spans="1:9" s="41" customFormat="1" ht="63.75" customHeight="1">
      <c r="A4" s="31" t="s">
        <v>74</v>
      </c>
      <c r="B4" s="36" t="s">
        <v>75</v>
      </c>
      <c r="C4" s="44" t="s">
        <v>49</v>
      </c>
      <c r="D4" s="44" t="s">
        <v>50</v>
      </c>
      <c r="E4" s="45" t="s">
        <v>133</v>
      </c>
      <c r="F4" s="45" t="s">
        <v>134</v>
      </c>
      <c r="G4" s="45" t="s">
        <v>120</v>
      </c>
      <c r="H4" s="45" t="s">
        <v>121</v>
      </c>
      <c r="I4" s="45" t="s">
        <v>135</v>
      </c>
    </row>
    <row r="5" spans="1:9" ht="12.75">
      <c r="A5" s="39">
        <v>1</v>
      </c>
      <c r="B5" s="33" t="s">
        <v>73</v>
      </c>
      <c r="C5" s="16"/>
      <c r="D5" s="18"/>
      <c r="E5" s="10">
        <f>SUM(E6+E7+E8+E20+E13+E21+E26+E27+E28+E32)</f>
        <v>41590.9</v>
      </c>
      <c r="F5" s="10">
        <f>SUM(F6+F7+F8+F20+F13+F21+F26+F27+F28+F32)</f>
        <v>67427.59999999999</v>
      </c>
      <c r="G5" s="10">
        <f>SUM(G6+G7+G8+G20+G13+G21+G26+G27+G28+G32)</f>
        <v>49729.200000000004</v>
      </c>
      <c r="H5" s="10">
        <f>SUM(H6+H7+H8+H20+H13+H21+H26+H27+H28+H32)</f>
        <v>32696.6</v>
      </c>
      <c r="I5" s="30">
        <f>SUM(H5/G5)*100</f>
        <v>65.74929819904602</v>
      </c>
    </row>
    <row r="6" spans="1:9" s="15" customFormat="1" ht="12.75">
      <c r="A6" s="39">
        <v>2</v>
      </c>
      <c r="B6" s="26" t="s">
        <v>0</v>
      </c>
      <c r="C6" s="27" t="s">
        <v>51</v>
      </c>
      <c r="D6" s="28"/>
      <c r="E6" s="29">
        <v>3043.7</v>
      </c>
      <c r="F6" s="29">
        <v>3101</v>
      </c>
      <c r="G6" s="29">
        <v>1848</v>
      </c>
      <c r="H6" s="29">
        <v>1545.6</v>
      </c>
      <c r="I6" s="30">
        <f aca="true" t="shared" si="0" ref="I6:I36">SUM(H6/G6)*100</f>
        <v>83.63636363636363</v>
      </c>
    </row>
    <row r="7" spans="1:9" ht="26.25" customHeight="1">
      <c r="A7" s="39">
        <v>3</v>
      </c>
      <c r="B7" s="31" t="s">
        <v>48</v>
      </c>
      <c r="C7" s="18" t="s">
        <v>52</v>
      </c>
      <c r="D7" s="16"/>
      <c r="E7" s="11"/>
      <c r="F7" s="10"/>
      <c r="G7" s="10"/>
      <c r="H7" s="10"/>
      <c r="I7" s="32"/>
    </row>
    <row r="8" spans="1:9" ht="12.75">
      <c r="A8" s="39">
        <v>4</v>
      </c>
      <c r="B8" s="33" t="s">
        <v>1</v>
      </c>
      <c r="C8" s="18" t="s">
        <v>53</v>
      </c>
      <c r="D8" s="19"/>
      <c r="E8" s="10">
        <f>SUM(E9:E12)</f>
        <v>24725.600000000002</v>
      </c>
      <c r="F8" s="10">
        <f>SUM(F9:F12)</f>
        <v>24799.499999999996</v>
      </c>
      <c r="G8" s="10">
        <f>SUM(G9:G12)</f>
        <v>13216.300000000001</v>
      </c>
      <c r="H8" s="10">
        <f>SUM(H9:H12)</f>
        <v>11796.3</v>
      </c>
      <c r="I8" s="30">
        <f t="shared" si="0"/>
        <v>89.25569183508242</v>
      </c>
    </row>
    <row r="9" spans="1:9" ht="12.75">
      <c r="A9" s="39"/>
      <c r="B9" s="34" t="s">
        <v>76</v>
      </c>
      <c r="C9" s="16"/>
      <c r="D9" s="35"/>
      <c r="E9" s="11">
        <v>20186.9</v>
      </c>
      <c r="F9" s="11">
        <v>20260.8</v>
      </c>
      <c r="G9" s="11">
        <v>10669.4</v>
      </c>
      <c r="H9" s="11">
        <v>9451</v>
      </c>
      <c r="I9" s="22">
        <f t="shared" si="0"/>
        <v>88.58042626576939</v>
      </c>
    </row>
    <row r="10" spans="1:9" ht="12.75">
      <c r="A10" s="39"/>
      <c r="B10" s="34" t="s">
        <v>77</v>
      </c>
      <c r="C10" s="16"/>
      <c r="D10" s="35"/>
      <c r="E10" s="11"/>
      <c r="F10" s="11"/>
      <c r="G10" s="11"/>
      <c r="H10" s="11"/>
      <c r="I10" s="22"/>
    </row>
    <row r="11" spans="1:10" ht="25.5">
      <c r="A11" s="39"/>
      <c r="B11" s="17" t="s">
        <v>78</v>
      </c>
      <c r="C11" s="16"/>
      <c r="D11" s="19"/>
      <c r="E11" s="12">
        <v>4113.9</v>
      </c>
      <c r="F11" s="12">
        <v>4113.9</v>
      </c>
      <c r="G11" s="12">
        <v>2297.3</v>
      </c>
      <c r="H11" s="12">
        <v>2117.5</v>
      </c>
      <c r="I11" s="20">
        <f t="shared" si="0"/>
        <v>92.17342097244591</v>
      </c>
      <c r="J11" s="13"/>
    </row>
    <row r="12" spans="1:9" ht="12.75">
      <c r="A12" s="39"/>
      <c r="B12" s="17" t="s">
        <v>79</v>
      </c>
      <c r="C12" s="16"/>
      <c r="D12" s="19"/>
      <c r="E12" s="11">
        <v>424.8</v>
      </c>
      <c r="F12" s="11">
        <v>424.8</v>
      </c>
      <c r="G12" s="11">
        <v>249.6</v>
      </c>
      <c r="H12" s="11">
        <v>227.8</v>
      </c>
      <c r="I12" s="22">
        <f t="shared" si="0"/>
        <v>91.26602564102565</v>
      </c>
    </row>
    <row r="13" spans="1:9" ht="12.75">
      <c r="A13" s="39">
        <v>5</v>
      </c>
      <c r="B13" s="33" t="s">
        <v>2</v>
      </c>
      <c r="C13" s="18" t="s">
        <v>55</v>
      </c>
      <c r="D13" s="19"/>
      <c r="E13" s="10">
        <f>SUM(E14:E19)</f>
        <v>557.3</v>
      </c>
      <c r="F13" s="10">
        <f>SUM(F14:F19)</f>
        <v>2568.3999999999996</v>
      </c>
      <c r="G13" s="10">
        <f>SUM(G14:G19)</f>
        <v>2358.1</v>
      </c>
      <c r="H13" s="10">
        <f>SUM(H14:H19)</f>
        <v>1528.6</v>
      </c>
      <c r="I13" s="30">
        <f t="shared" si="0"/>
        <v>64.82337475085875</v>
      </c>
    </row>
    <row r="14" spans="1:9" ht="12.75">
      <c r="A14" s="39"/>
      <c r="B14" s="17" t="s">
        <v>80</v>
      </c>
      <c r="C14" s="16"/>
      <c r="D14" s="19"/>
      <c r="E14" s="11">
        <v>343.3</v>
      </c>
      <c r="F14" s="11">
        <v>843.3</v>
      </c>
      <c r="G14" s="11">
        <v>700</v>
      </c>
      <c r="H14" s="11">
        <v>224.3</v>
      </c>
      <c r="I14" s="22">
        <f t="shared" si="0"/>
        <v>32.042857142857144</v>
      </c>
    </row>
    <row r="15" spans="1:9" ht="12.75">
      <c r="A15" s="39"/>
      <c r="B15" s="17" t="s">
        <v>81</v>
      </c>
      <c r="C15" s="16"/>
      <c r="D15" s="19"/>
      <c r="E15" s="11">
        <v>70</v>
      </c>
      <c r="F15" s="11">
        <v>70</v>
      </c>
      <c r="G15" s="11">
        <v>51.5</v>
      </c>
      <c r="H15" s="11">
        <v>46.2</v>
      </c>
      <c r="I15" s="22">
        <f t="shared" si="0"/>
        <v>89.70873786407768</v>
      </c>
    </row>
    <row r="16" spans="1:9" ht="12.75">
      <c r="A16" s="39"/>
      <c r="B16" s="17" t="s">
        <v>82</v>
      </c>
      <c r="C16" s="16"/>
      <c r="D16" s="19"/>
      <c r="E16" s="11">
        <v>75</v>
      </c>
      <c r="F16" s="11">
        <v>75</v>
      </c>
      <c r="G16" s="11">
        <v>65</v>
      </c>
      <c r="H16" s="11"/>
      <c r="I16" s="22">
        <f t="shared" si="0"/>
        <v>0</v>
      </c>
    </row>
    <row r="17" spans="1:9" ht="25.5">
      <c r="A17" s="39"/>
      <c r="B17" s="17" t="s">
        <v>83</v>
      </c>
      <c r="C17" s="16"/>
      <c r="D17" s="19"/>
      <c r="E17" s="11"/>
      <c r="F17" s="11">
        <v>200</v>
      </c>
      <c r="G17" s="11">
        <v>200</v>
      </c>
      <c r="H17" s="11">
        <v>200</v>
      </c>
      <c r="I17" s="23">
        <f t="shared" si="0"/>
        <v>100</v>
      </c>
    </row>
    <row r="18" spans="1:9" ht="12.75">
      <c r="A18" s="39"/>
      <c r="B18" s="17" t="s">
        <v>84</v>
      </c>
      <c r="C18" s="16"/>
      <c r="D18" s="19"/>
      <c r="E18" s="11"/>
      <c r="F18" s="11">
        <v>1311.1</v>
      </c>
      <c r="G18" s="11">
        <v>1311.1</v>
      </c>
      <c r="H18" s="11">
        <v>1058.1</v>
      </c>
      <c r="I18" s="22">
        <f>SUM(H18/G18)*100</f>
        <v>80.70322629852795</v>
      </c>
    </row>
    <row r="19" spans="1:9" ht="12.75">
      <c r="A19" s="39"/>
      <c r="B19" s="17" t="s">
        <v>85</v>
      </c>
      <c r="C19" s="16"/>
      <c r="D19" s="19"/>
      <c r="E19" s="11">
        <v>69</v>
      </c>
      <c r="F19" s="11">
        <v>69</v>
      </c>
      <c r="G19" s="11">
        <v>30.5</v>
      </c>
      <c r="H19" s="11"/>
      <c r="I19" s="22">
        <f>SUM(H19/G19)*100</f>
        <v>0</v>
      </c>
    </row>
    <row r="20" spans="1:9" ht="12.75">
      <c r="A20" s="39">
        <v>6</v>
      </c>
      <c r="B20" s="33" t="s">
        <v>47</v>
      </c>
      <c r="C20" s="18" t="s">
        <v>54</v>
      </c>
      <c r="D20" s="19"/>
      <c r="E20" s="11"/>
      <c r="F20" s="10">
        <v>30</v>
      </c>
      <c r="G20" s="10">
        <v>30</v>
      </c>
      <c r="H20" s="10">
        <v>30</v>
      </c>
      <c r="I20" s="30">
        <f>SUM(H20/G20)*100</f>
        <v>100</v>
      </c>
    </row>
    <row r="21" spans="1:9" ht="12.75">
      <c r="A21" s="39">
        <v>7</v>
      </c>
      <c r="B21" s="33" t="s">
        <v>4</v>
      </c>
      <c r="C21" s="18" t="s">
        <v>56</v>
      </c>
      <c r="D21" s="19"/>
      <c r="E21" s="10">
        <f>SUM(E22:E25)</f>
        <v>39.4</v>
      </c>
      <c r="F21" s="10">
        <f>SUM(F22:F25)</f>
        <v>3284.2000000000003</v>
      </c>
      <c r="G21" s="10">
        <f>SUM(G22:G25)</f>
        <v>2776.2</v>
      </c>
      <c r="H21" s="10">
        <f>SUM(H22:H25)</f>
        <v>2397.6</v>
      </c>
      <c r="I21" s="30">
        <f t="shared" si="0"/>
        <v>86.36265398746488</v>
      </c>
    </row>
    <row r="22" spans="1:9" ht="12.75">
      <c r="A22" s="39"/>
      <c r="B22" s="17" t="s">
        <v>86</v>
      </c>
      <c r="C22" s="16"/>
      <c r="D22" s="19"/>
      <c r="E22" s="11"/>
      <c r="F22" s="11">
        <v>715.6</v>
      </c>
      <c r="G22" s="11">
        <v>490.6</v>
      </c>
      <c r="H22" s="11">
        <v>484.1</v>
      </c>
      <c r="I22" s="22">
        <f t="shared" si="0"/>
        <v>98.67509172441909</v>
      </c>
    </row>
    <row r="23" spans="1:9" ht="12.75">
      <c r="A23" s="39"/>
      <c r="B23" s="17" t="s">
        <v>87</v>
      </c>
      <c r="C23" s="16"/>
      <c r="D23" s="19"/>
      <c r="E23" s="11"/>
      <c r="F23" s="11">
        <v>529.2</v>
      </c>
      <c r="G23" s="11">
        <v>264.6</v>
      </c>
      <c r="H23" s="11">
        <v>254.2</v>
      </c>
      <c r="I23" s="22">
        <f t="shared" si="0"/>
        <v>96.06953892668177</v>
      </c>
    </row>
    <row r="24" spans="1:9" ht="12.75">
      <c r="A24" s="39"/>
      <c r="B24" s="17" t="s">
        <v>88</v>
      </c>
      <c r="C24" s="16"/>
      <c r="D24" s="19"/>
      <c r="E24" s="11">
        <v>39.4</v>
      </c>
      <c r="F24" s="11">
        <v>39.4</v>
      </c>
      <c r="G24" s="11">
        <v>21</v>
      </c>
      <c r="H24" s="11"/>
      <c r="I24" s="22">
        <f>SUM(H24/G24)*100</f>
        <v>0</v>
      </c>
    </row>
    <row r="25" spans="1:9" ht="25.5">
      <c r="A25" s="39"/>
      <c r="B25" s="17" t="s">
        <v>129</v>
      </c>
      <c r="C25" s="16"/>
      <c r="D25" s="19"/>
      <c r="E25" s="12"/>
      <c r="F25" s="12">
        <v>2000</v>
      </c>
      <c r="G25" s="12">
        <v>2000</v>
      </c>
      <c r="H25" s="12">
        <v>1659.3</v>
      </c>
      <c r="I25" s="20">
        <f>SUM(H25/G25)*100</f>
        <v>82.965</v>
      </c>
    </row>
    <row r="26" spans="1:9" ht="12.75">
      <c r="A26" s="39">
        <v>8</v>
      </c>
      <c r="B26" s="33" t="s">
        <v>5</v>
      </c>
      <c r="C26" s="18" t="s">
        <v>57</v>
      </c>
      <c r="D26" s="19"/>
      <c r="E26" s="10">
        <v>0</v>
      </c>
      <c r="F26" s="10">
        <v>0</v>
      </c>
      <c r="G26" s="10">
        <v>0</v>
      </c>
      <c r="H26" s="10">
        <v>0</v>
      </c>
      <c r="I26" s="30"/>
    </row>
    <row r="27" spans="1:9" ht="12.75">
      <c r="A27" s="39">
        <v>9</v>
      </c>
      <c r="B27" s="33" t="s">
        <v>6</v>
      </c>
      <c r="C27" s="18" t="s">
        <v>58</v>
      </c>
      <c r="D27" s="19"/>
      <c r="E27" s="60"/>
      <c r="F27" s="10">
        <v>5920</v>
      </c>
      <c r="G27" s="10">
        <v>5920</v>
      </c>
      <c r="H27" s="10">
        <v>5206.4</v>
      </c>
      <c r="I27" s="30">
        <f t="shared" si="0"/>
        <v>87.94594594594594</v>
      </c>
    </row>
    <row r="28" spans="1:9" ht="12.75">
      <c r="A28" s="39">
        <v>10</v>
      </c>
      <c r="B28" s="33" t="s">
        <v>7</v>
      </c>
      <c r="C28" s="18" t="s">
        <v>59</v>
      </c>
      <c r="D28" s="19"/>
      <c r="E28" s="10">
        <f>SUM(E29:E31)</f>
        <v>9600</v>
      </c>
      <c r="F28" s="10">
        <f>SUM(F29:F31)</f>
        <v>11293.6</v>
      </c>
      <c r="G28" s="10">
        <f>SUM(G29:G31)</f>
        <v>8771.8</v>
      </c>
      <c r="H28" s="10">
        <f>SUM(H29:H31)</f>
        <v>8596.6</v>
      </c>
      <c r="I28" s="30">
        <f t="shared" si="0"/>
        <v>98.00269043981852</v>
      </c>
    </row>
    <row r="29" spans="1:9" ht="12.75">
      <c r="A29" s="39"/>
      <c r="B29" s="17" t="s">
        <v>130</v>
      </c>
      <c r="C29" s="18"/>
      <c r="D29" s="19"/>
      <c r="E29" s="10"/>
      <c r="F29" s="11">
        <v>120.2</v>
      </c>
      <c r="G29" s="11">
        <v>120.2</v>
      </c>
      <c r="H29" s="11">
        <v>93.6</v>
      </c>
      <c r="I29" s="22">
        <f t="shared" si="0"/>
        <v>77.87021630615641</v>
      </c>
    </row>
    <row r="30" spans="1:9" ht="12.75">
      <c r="A30" s="39"/>
      <c r="B30" s="17" t="s">
        <v>89</v>
      </c>
      <c r="C30" s="16"/>
      <c r="D30" s="19"/>
      <c r="E30" s="11">
        <v>9300</v>
      </c>
      <c r="F30" s="11">
        <v>10873.4</v>
      </c>
      <c r="G30" s="11">
        <v>8472.3</v>
      </c>
      <c r="H30" s="11">
        <v>8384</v>
      </c>
      <c r="I30" s="22">
        <f t="shared" si="0"/>
        <v>98.95778005972406</v>
      </c>
    </row>
    <row r="31" spans="1:9" ht="12.75">
      <c r="A31" s="39"/>
      <c r="B31" s="17" t="s">
        <v>90</v>
      </c>
      <c r="C31" s="16"/>
      <c r="D31" s="19"/>
      <c r="E31" s="11">
        <v>300</v>
      </c>
      <c r="F31" s="11">
        <v>300</v>
      </c>
      <c r="G31" s="11">
        <v>179.3</v>
      </c>
      <c r="H31" s="11">
        <v>119</v>
      </c>
      <c r="I31" s="22">
        <f t="shared" si="0"/>
        <v>66.36921360847741</v>
      </c>
    </row>
    <row r="32" spans="1:9" ht="12.75">
      <c r="A32" s="39">
        <v>11</v>
      </c>
      <c r="B32" s="33" t="s">
        <v>8</v>
      </c>
      <c r="C32" s="18" t="s">
        <v>60</v>
      </c>
      <c r="D32" s="19"/>
      <c r="E32" s="10">
        <f>SUM(E33:E38)</f>
        <v>3624.9</v>
      </c>
      <c r="F32" s="10">
        <f>SUM(F33:F38)</f>
        <v>16430.9</v>
      </c>
      <c r="G32" s="10">
        <f>SUM(G33:G38)</f>
        <v>14808.800000000001</v>
      </c>
      <c r="H32" s="10">
        <f>SUM(H33:H38)</f>
        <v>1595.5</v>
      </c>
      <c r="I32" s="30">
        <f t="shared" si="0"/>
        <v>10.77399924369294</v>
      </c>
    </row>
    <row r="33" spans="1:9" ht="12.75">
      <c r="A33" s="39"/>
      <c r="B33" s="17" t="s">
        <v>123</v>
      </c>
      <c r="C33" s="18"/>
      <c r="D33" s="19"/>
      <c r="E33" s="11">
        <v>824</v>
      </c>
      <c r="F33" s="11">
        <v>206.7</v>
      </c>
      <c r="G33" s="11">
        <v>34.2</v>
      </c>
      <c r="H33" s="10"/>
      <c r="I33" s="30"/>
    </row>
    <row r="34" spans="1:9" ht="12.75">
      <c r="A34" s="39"/>
      <c r="B34" s="17" t="s">
        <v>91</v>
      </c>
      <c r="C34" s="16"/>
      <c r="D34" s="19"/>
      <c r="E34" s="11">
        <v>757.5</v>
      </c>
      <c r="F34" s="11">
        <v>757.5</v>
      </c>
      <c r="G34" s="11">
        <v>388.2</v>
      </c>
      <c r="H34" s="11">
        <v>214.4</v>
      </c>
      <c r="I34" s="22">
        <f t="shared" si="0"/>
        <v>55.229263266357556</v>
      </c>
    </row>
    <row r="35" spans="1:9" ht="12.75">
      <c r="A35" s="39"/>
      <c r="B35" s="17" t="s">
        <v>92</v>
      </c>
      <c r="C35" s="16"/>
      <c r="D35" s="19"/>
      <c r="E35" s="11">
        <v>169.9</v>
      </c>
      <c r="F35" s="11">
        <v>180.6</v>
      </c>
      <c r="G35" s="11">
        <v>115.1</v>
      </c>
      <c r="H35" s="11">
        <v>83.5</v>
      </c>
      <c r="I35" s="22">
        <f t="shared" si="0"/>
        <v>72.54561251086012</v>
      </c>
    </row>
    <row r="36" spans="1:9" ht="26.25" customHeight="1">
      <c r="A36" s="39"/>
      <c r="B36" s="17" t="s">
        <v>93</v>
      </c>
      <c r="C36" s="16"/>
      <c r="D36" s="19"/>
      <c r="E36" s="12">
        <v>1873.5</v>
      </c>
      <c r="F36" s="12">
        <v>2605.9</v>
      </c>
      <c r="G36" s="12">
        <v>1591.1</v>
      </c>
      <c r="H36" s="12">
        <v>1142.6</v>
      </c>
      <c r="I36" s="20">
        <f t="shared" si="0"/>
        <v>71.81195399409214</v>
      </c>
    </row>
    <row r="37" spans="1:9" ht="26.25" customHeight="1">
      <c r="A37" s="39"/>
      <c r="B37" s="17" t="s">
        <v>122</v>
      </c>
      <c r="C37" s="16"/>
      <c r="D37" s="19"/>
      <c r="E37" s="11"/>
      <c r="F37" s="11">
        <v>86.5</v>
      </c>
      <c r="G37" s="11">
        <v>86.5</v>
      </c>
      <c r="H37" s="11">
        <v>79.6</v>
      </c>
      <c r="I37" s="23">
        <f>SUM(H37/G37)*100</f>
        <v>92.02312138728324</v>
      </c>
    </row>
    <row r="38" spans="1:9" ht="25.5">
      <c r="A38" s="39"/>
      <c r="B38" s="17" t="s">
        <v>131</v>
      </c>
      <c r="C38" s="16"/>
      <c r="D38" s="19"/>
      <c r="E38" s="11"/>
      <c r="F38" s="11">
        <v>12593.7</v>
      </c>
      <c r="G38" s="11">
        <v>12593.7</v>
      </c>
      <c r="H38" s="11">
        <v>75.4</v>
      </c>
      <c r="I38" s="23">
        <f>SUM(H38/G38)*100</f>
        <v>0.5987120544399184</v>
      </c>
    </row>
    <row r="39" spans="1:9" s="41" customFormat="1" ht="12.75">
      <c r="A39" s="39">
        <v>12</v>
      </c>
      <c r="B39" s="33" t="s">
        <v>100</v>
      </c>
      <c r="C39" s="18" t="s">
        <v>61</v>
      </c>
      <c r="D39" s="43"/>
      <c r="E39" s="10"/>
      <c r="F39" s="10"/>
      <c r="G39" s="10"/>
      <c r="H39" s="10"/>
      <c r="I39" s="42"/>
    </row>
    <row r="40" spans="1:9" s="41" customFormat="1" ht="12.75">
      <c r="A40" s="39">
        <v>13</v>
      </c>
      <c r="B40" s="33" t="s">
        <v>62</v>
      </c>
      <c r="C40" s="18" t="s">
        <v>63</v>
      </c>
      <c r="D40" s="43"/>
      <c r="E40" s="10">
        <v>-433.4</v>
      </c>
      <c r="F40" s="10">
        <v>-11322.6</v>
      </c>
      <c r="G40" s="10">
        <v>-15011.2</v>
      </c>
      <c r="H40" s="10">
        <v>3594.1</v>
      </c>
      <c r="I40" s="30">
        <f>SUM(H40/G40)*100</f>
        <v>-23.942789383926666</v>
      </c>
    </row>
    <row r="41" spans="1:9" s="41" customFormat="1" ht="12.75">
      <c r="A41" s="39">
        <v>14</v>
      </c>
      <c r="B41" s="33" t="s">
        <v>64</v>
      </c>
      <c r="C41" s="18" t="s">
        <v>65</v>
      </c>
      <c r="D41" s="43"/>
      <c r="E41" s="10">
        <f>SUM(E42:E45)</f>
        <v>-2106.6</v>
      </c>
      <c r="F41" s="10">
        <f>SUM(F42:F45)</f>
        <v>2893.4000000000005</v>
      </c>
      <c r="G41" s="10">
        <f>SUM(G42:G45)</f>
        <v>9071.7</v>
      </c>
      <c r="H41" s="10">
        <f>SUM(H42:H45)</f>
        <v>3962.5999999999995</v>
      </c>
      <c r="I41" s="30">
        <f aca="true" t="shared" si="1" ref="I41:I49">SUM(H41/G41)*100</f>
        <v>43.6808977369181</v>
      </c>
    </row>
    <row r="42" spans="1:9" s="41" customFormat="1" ht="12.75">
      <c r="A42" s="39"/>
      <c r="B42" s="24" t="s">
        <v>132</v>
      </c>
      <c r="C42" s="16" t="s">
        <v>65</v>
      </c>
      <c r="D42" s="16" t="s">
        <v>52</v>
      </c>
      <c r="E42" s="10"/>
      <c r="F42" s="11">
        <v>5000</v>
      </c>
      <c r="G42" s="11">
        <v>5000</v>
      </c>
      <c r="H42" s="11">
        <v>4599.9</v>
      </c>
      <c r="I42" s="23">
        <f t="shared" si="1"/>
        <v>91.99799999999999</v>
      </c>
    </row>
    <row r="43" spans="1:9" ht="25.5">
      <c r="A43" s="39"/>
      <c r="B43" s="24" t="s">
        <v>66</v>
      </c>
      <c r="C43" s="16" t="s">
        <v>65</v>
      </c>
      <c r="D43" s="16" t="s">
        <v>53</v>
      </c>
      <c r="E43" s="11">
        <v>-2106.6</v>
      </c>
      <c r="F43" s="11">
        <v>-2106.6</v>
      </c>
      <c r="G43" s="11">
        <v>-803.4</v>
      </c>
      <c r="H43" s="11">
        <v>-637.3</v>
      </c>
      <c r="I43" s="23">
        <f>SUM(H43/G43)*100</f>
        <v>79.32536718944485</v>
      </c>
    </row>
    <row r="44" spans="1:9" ht="12.75">
      <c r="A44" s="39"/>
      <c r="B44" s="25" t="s">
        <v>68</v>
      </c>
      <c r="C44" s="16" t="s">
        <v>65</v>
      </c>
      <c r="D44" s="16" t="s">
        <v>67</v>
      </c>
      <c r="E44" s="11">
        <v>4882.4</v>
      </c>
      <c r="F44" s="11">
        <v>6278.7</v>
      </c>
      <c r="G44" s="11">
        <v>5109.6</v>
      </c>
      <c r="H44" s="11"/>
      <c r="I44" s="23">
        <f t="shared" si="1"/>
        <v>0</v>
      </c>
    </row>
    <row r="45" spans="1:9" ht="12.75">
      <c r="A45" s="39"/>
      <c r="B45" s="25" t="s">
        <v>69</v>
      </c>
      <c r="C45" s="16" t="s">
        <v>65</v>
      </c>
      <c r="D45" s="16" t="s">
        <v>58</v>
      </c>
      <c r="E45" s="11">
        <v>-4882.4</v>
      </c>
      <c r="F45" s="11">
        <v>-6278.7</v>
      </c>
      <c r="G45" s="11">
        <v>-234.5</v>
      </c>
      <c r="H45" s="11"/>
      <c r="I45" s="23">
        <f t="shared" si="1"/>
        <v>0</v>
      </c>
    </row>
    <row r="46" spans="1:9" s="41" customFormat="1" ht="25.5">
      <c r="A46" s="39">
        <v>15</v>
      </c>
      <c r="B46" s="33" t="s">
        <v>71</v>
      </c>
      <c r="C46" s="18" t="s">
        <v>70</v>
      </c>
      <c r="D46" s="18"/>
      <c r="E46" s="10">
        <f>SUM(E48)</f>
        <v>2540</v>
      </c>
      <c r="F46" s="10">
        <f>SUM(F48)</f>
        <v>2540</v>
      </c>
      <c r="G46" s="10">
        <f>SUM(G48)</f>
        <v>254.1</v>
      </c>
      <c r="H46" s="10">
        <f>SUM(H48+H47)</f>
        <v>2265.1000000000004</v>
      </c>
      <c r="I46" s="32">
        <f>SUM(H46/G46)*100</f>
        <v>891.4207005116098</v>
      </c>
    </row>
    <row r="47" spans="1:9" ht="12.75">
      <c r="A47" s="39"/>
      <c r="B47" s="17" t="s">
        <v>94</v>
      </c>
      <c r="C47" s="16" t="s">
        <v>70</v>
      </c>
      <c r="D47" s="16" t="s">
        <v>95</v>
      </c>
      <c r="E47" s="11"/>
      <c r="F47" s="11"/>
      <c r="G47" s="11"/>
      <c r="H47" s="11">
        <v>3.8</v>
      </c>
      <c r="I47" s="23"/>
    </row>
    <row r="48" spans="1:9" ht="38.25">
      <c r="A48" s="39"/>
      <c r="B48" s="17" t="s">
        <v>72</v>
      </c>
      <c r="C48" s="16" t="s">
        <v>70</v>
      </c>
      <c r="D48" s="16" t="s">
        <v>55</v>
      </c>
      <c r="E48" s="11">
        <v>2540</v>
      </c>
      <c r="F48" s="11">
        <v>2540</v>
      </c>
      <c r="G48" s="11">
        <v>254.1</v>
      </c>
      <c r="H48" s="11">
        <v>2261.3</v>
      </c>
      <c r="I48" s="23">
        <f t="shared" si="1"/>
        <v>889.9252262888627</v>
      </c>
    </row>
    <row r="49" spans="1:9" s="41" customFormat="1" ht="12.75">
      <c r="A49" s="39">
        <v>16</v>
      </c>
      <c r="B49" s="9" t="s">
        <v>96</v>
      </c>
      <c r="C49" s="18" t="s">
        <v>98</v>
      </c>
      <c r="D49" s="18"/>
      <c r="E49" s="10"/>
      <c r="F49" s="10">
        <v>5889.2</v>
      </c>
      <c r="G49" s="10">
        <v>5685.5</v>
      </c>
      <c r="H49" s="10">
        <v>6288.9</v>
      </c>
      <c r="I49" s="32">
        <f t="shared" si="1"/>
        <v>110.61296280010554</v>
      </c>
    </row>
    <row r="50" spans="1:9" s="41" customFormat="1" ht="12.75">
      <c r="A50" s="40">
        <v>17</v>
      </c>
      <c r="B50" s="33" t="s">
        <v>97</v>
      </c>
      <c r="C50" s="14" t="s">
        <v>99</v>
      </c>
      <c r="D50" s="18"/>
      <c r="E50" s="10"/>
      <c r="F50" s="10"/>
      <c r="G50" s="10"/>
      <c r="H50" s="10">
        <v>16110.7</v>
      </c>
      <c r="I50" s="42"/>
    </row>
  </sheetData>
  <sheetProtection/>
  <mergeCells count="1">
    <mergeCell ref="A2:I2"/>
  </mergeCells>
  <printOptions/>
  <pageMargins left="0.7086614173228347" right="0.1968503937007874" top="0.15748031496062992" bottom="0.31496062992125984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875" style="0" customWidth="1"/>
    <col min="2" max="2" width="31.25390625" style="0" customWidth="1"/>
  </cols>
  <sheetData>
    <row r="1" ht="15.75">
      <c r="E1" s="2"/>
    </row>
    <row r="2" ht="12.75">
      <c r="D2" s="1" t="s">
        <v>110</v>
      </c>
    </row>
    <row r="3" spans="3:7" ht="12.75">
      <c r="C3" s="1" t="s">
        <v>33</v>
      </c>
      <c r="G3" s="3"/>
    </row>
    <row r="4" spans="3:7" ht="12.75">
      <c r="C4" s="1" t="s">
        <v>124</v>
      </c>
      <c r="G4" s="3"/>
    </row>
    <row r="5" spans="3:7" ht="12.75">
      <c r="C5" s="1"/>
      <c r="G5" s="3"/>
    </row>
    <row r="6" spans="3:7" ht="12.75">
      <c r="C6" s="1"/>
      <c r="G6" s="3"/>
    </row>
    <row r="7" spans="3:7" ht="12.75">
      <c r="C7" s="1"/>
      <c r="G7" s="3"/>
    </row>
    <row r="8" ht="15.75">
      <c r="E8" s="2"/>
    </row>
    <row r="9" ht="15.75">
      <c r="E9" s="5"/>
    </row>
    <row r="10" spans="2:7" ht="15.75" customHeight="1">
      <c r="B10" s="64" t="s">
        <v>32</v>
      </c>
      <c r="C10" s="64"/>
      <c r="D10" s="64"/>
      <c r="E10" s="64"/>
      <c r="F10" s="64"/>
      <c r="G10" s="64"/>
    </row>
    <row r="11" spans="2:7" ht="15.75" customHeight="1">
      <c r="B11" s="64" t="s">
        <v>9</v>
      </c>
      <c r="C11" s="64"/>
      <c r="D11" s="64"/>
      <c r="E11" s="64"/>
      <c r="F11" s="64"/>
      <c r="G11" s="64"/>
    </row>
    <row r="12" spans="2:7" ht="15.75" customHeight="1">
      <c r="B12" s="64" t="s">
        <v>137</v>
      </c>
      <c r="C12" s="64"/>
      <c r="D12" s="64"/>
      <c r="E12" s="64"/>
      <c r="F12" s="64"/>
      <c r="G12" s="64"/>
    </row>
    <row r="13" spans="5:7" ht="12.75">
      <c r="E13" s="1" t="s">
        <v>108</v>
      </c>
      <c r="G13" t="s">
        <v>39</v>
      </c>
    </row>
    <row r="14" spans="2:7" ht="39" customHeight="1">
      <c r="B14" s="36" t="s">
        <v>75</v>
      </c>
      <c r="C14" s="38" t="s">
        <v>133</v>
      </c>
      <c r="D14" s="38" t="s">
        <v>134</v>
      </c>
      <c r="E14" s="38" t="s">
        <v>120</v>
      </c>
      <c r="F14" s="38" t="s">
        <v>121</v>
      </c>
      <c r="G14" s="38" t="s">
        <v>46</v>
      </c>
    </row>
    <row r="15" spans="2:7" ht="12.75">
      <c r="B15" s="33" t="s">
        <v>10</v>
      </c>
      <c r="C15" s="52">
        <f>SUM(C16+C18+C23+C27+C29+C31)</f>
        <v>14952.999999999998</v>
      </c>
      <c r="D15" s="52">
        <f>SUM(D16+D18+D23+D27+D29+D31)</f>
        <v>14907.9</v>
      </c>
      <c r="E15" s="52">
        <f>SUM(E16+E18+E23+E27+E29+E31)</f>
        <v>7648.7</v>
      </c>
      <c r="F15" s="52">
        <f>SUM(F16+F18+F23+F27+F29+F31)</f>
        <v>6751.3</v>
      </c>
      <c r="G15" s="42">
        <f>SUM(F15/E15)*100</f>
        <v>88.26728725142836</v>
      </c>
    </row>
    <row r="16" spans="2:7" ht="12.75">
      <c r="B16" s="46" t="s">
        <v>104</v>
      </c>
      <c r="C16" s="52">
        <v>1751.1</v>
      </c>
      <c r="D16" s="52">
        <v>1745.1</v>
      </c>
      <c r="E16" s="52">
        <v>938.1</v>
      </c>
      <c r="F16" s="52">
        <v>839.6</v>
      </c>
      <c r="G16" s="42">
        <f>SUM(F16/E16)*100</f>
        <v>89.50005329922183</v>
      </c>
    </row>
    <row r="17" spans="2:7" ht="15.75">
      <c r="B17" s="47"/>
      <c r="C17" s="12"/>
      <c r="D17" s="12"/>
      <c r="E17" s="12"/>
      <c r="F17" s="12"/>
      <c r="G17" s="12"/>
    </row>
    <row r="18" spans="2:7" ht="12.75">
      <c r="B18" s="33" t="s">
        <v>103</v>
      </c>
      <c r="C18" s="52">
        <f>SUM(C19:C21)</f>
        <v>12595.499999999998</v>
      </c>
      <c r="D18" s="52">
        <f>SUM(D19:D21)</f>
        <v>12558.4</v>
      </c>
      <c r="E18" s="52">
        <f>SUM(E19:E21)</f>
        <v>6385.999999999999</v>
      </c>
      <c r="F18" s="52">
        <f>SUM(F19:F21)</f>
        <v>5681.5</v>
      </c>
      <c r="G18" s="42">
        <f>SUM(F18/E18)*100</f>
        <v>88.96805512057627</v>
      </c>
    </row>
    <row r="19" spans="2:7" ht="15.75">
      <c r="B19" s="48" t="s">
        <v>45</v>
      </c>
      <c r="C19" s="12">
        <v>9268.9</v>
      </c>
      <c r="D19" s="12">
        <v>9235.3</v>
      </c>
      <c r="E19" s="12">
        <v>4575.9</v>
      </c>
      <c r="F19" s="12">
        <v>3996.5</v>
      </c>
      <c r="G19" s="20">
        <f>SUM(F19/E19)*100</f>
        <v>87.33801000895998</v>
      </c>
    </row>
    <row r="20" spans="2:7" ht="36.75">
      <c r="B20" s="49" t="s">
        <v>43</v>
      </c>
      <c r="C20" s="12">
        <v>3074.2</v>
      </c>
      <c r="D20" s="12">
        <v>3070.7</v>
      </c>
      <c r="E20" s="12">
        <v>1671.9</v>
      </c>
      <c r="F20" s="12">
        <v>1548.6</v>
      </c>
      <c r="G20" s="20">
        <f>SUM(F20/E20)*100</f>
        <v>92.62515700699801</v>
      </c>
    </row>
    <row r="21" spans="2:7" ht="15.75">
      <c r="B21" s="49" t="s">
        <v>44</v>
      </c>
      <c r="C21" s="12">
        <v>252.4</v>
      </c>
      <c r="D21" s="12">
        <v>252.4</v>
      </c>
      <c r="E21" s="12">
        <v>138.2</v>
      </c>
      <c r="F21" s="12">
        <v>136.4</v>
      </c>
      <c r="G21" s="20">
        <f>SUM(F21/E21)*100</f>
        <v>98.6975397973951</v>
      </c>
    </row>
    <row r="22" spans="2:7" ht="15.75">
      <c r="B22" s="49"/>
      <c r="C22" s="12"/>
      <c r="D22" s="12"/>
      <c r="E22" s="12"/>
      <c r="F22" s="12"/>
      <c r="G22" s="12"/>
    </row>
    <row r="23" spans="2:7" ht="12.75">
      <c r="B23" s="33" t="s">
        <v>102</v>
      </c>
      <c r="C23" s="52">
        <f>SUM(C24:C25)</f>
        <v>271.8</v>
      </c>
      <c r="D23" s="52">
        <f>SUM(D24:D25)</f>
        <v>271.3</v>
      </c>
      <c r="E23" s="52">
        <f>SUM(E24:E25)</f>
        <v>136.6</v>
      </c>
      <c r="F23" s="52">
        <f>SUM(F24:F25)</f>
        <v>96</v>
      </c>
      <c r="G23" s="42">
        <f>SUM(F23/E23)*100</f>
        <v>70.27818448023426</v>
      </c>
    </row>
    <row r="24" spans="2:7" ht="15">
      <c r="B24" s="50" t="s">
        <v>3</v>
      </c>
      <c r="C24" s="12">
        <v>219.3</v>
      </c>
      <c r="D24" s="12">
        <v>218.8</v>
      </c>
      <c r="E24" s="12">
        <v>113.8</v>
      </c>
      <c r="F24" s="12">
        <v>96</v>
      </c>
      <c r="G24" s="20">
        <f>SUM(F24/E24)*100</f>
        <v>84.3585237258348</v>
      </c>
    </row>
    <row r="25" spans="2:7" ht="15">
      <c r="B25" s="50" t="s">
        <v>101</v>
      </c>
      <c r="C25" s="12">
        <v>52.5</v>
      </c>
      <c r="D25" s="12">
        <v>52.5</v>
      </c>
      <c r="E25" s="12">
        <v>22.8</v>
      </c>
      <c r="F25" s="12"/>
      <c r="G25" s="12"/>
    </row>
    <row r="26" spans="2:7" ht="15">
      <c r="B26" s="50"/>
      <c r="C26" s="12"/>
      <c r="D26" s="12"/>
      <c r="E26" s="12"/>
      <c r="F26" s="12"/>
      <c r="G26" s="12"/>
    </row>
    <row r="27" spans="2:7" ht="12.75">
      <c r="B27" s="33" t="s">
        <v>105</v>
      </c>
      <c r="C27" s="52">
        <f>SUM(C28)</f>
        <v>29</v>
      </c>
      <c r="D27" s="52">
        <f>SUM(D28)</f>
        <v>29</v>
      </c>
      <c r="E27" s="52">
        <f>SUM(E28)</f>
        <v>14.1</v>
      </c>
      <c r="F27" s="52">
        <f>SUM(F28)</f>
        <v>0</v>
      </c>
      <c r="G27" s="52"/>
    </row>
    <row r="28" spans="2:7" ht="12.75">
      <c r="B28" s="17" t="s">
        <v>106</v>
      </c>
      <c r="C28" s="12">
        <v>29</v>
      </c>
      <c r="D28" s="12">
        <v>29</v>
      </c>
      <c r="E28" s="12">
        <v>14.1</v>
      </c>
      <c r="F28" s="12"/>
      <c r="G28" s="20"/>
    </row>
    <row r="29" spans="2:7" ht="12.75">
      <c r="B29" s="33" t="s">
        <v>107</v>
      </c>
      <c r="C29" s="52">
        <f>SUM(C30)</f>
        <v>211.6</v>
      </c>
      <c r="D29" s="52">
        <f>SUM(D30)</f>
        <v>210.1</v>
      </c>
      <c r="E29" s="52">
        <f>SUM(E30)</f>
        <v>119.4</v>
      </c>
      <c r="F29" s="52">
        <f>SUM(F30)</f>
        <v>87.3</v>
      </c>
      <c r="G29" s="42">
        <f>SUM(F29/E29)*100</f>
        <v>73.11557788944722</v>
      </c>
    </row>
    <row r="30" spans="2:7" ht="12.75">
      <c r="B30" s="17" t="s">
        <v>90</v>
      </c>
      <c r="C30" s="12">
        <v>211.6</v>
      </c>
      <c r="D30" s="12">
        <v>210.1</v>
      </c>
      <c r="E30" s="12">
        <v>119.4</v>
      </c>
      <c r="F30" s="12">
        <v>87.3</v>
      </c>
      <c r="G30" s="20">
        <f>SUM(F30/E30)*100</f>
        <v>73.11557788944722</v>
      </c>
    </row>
    <row r="31" spans="2:7" ht="24">
      <c r="B31" s="51" t="s">
        <v>109</v>
      </c>
      <c r="C31" s="52">
        <v>94</v>
      </c>
      <c r="D31" s="52">
        <v>94</v>
      </c>
      <c r="E31" s="52">
        <v>54.5</v>
      </c>
      <c r="F31" s="52">
        <v>46.9</v>
      </c>
      <c r="G31" s="42">
        <f>SUM(F31/E31)*100</f>
        <v>86.05504587155963</v>
      </c>
    </row>
    <row r="32" ht="15.75">
      <c r="E32" s="2"/>
    </row>
    <row r="33" ht="12.75">
      <c r="E33" s="4"/>
    </row>
    <row r="34" ht="12.75">
      <c r="E34" s="4"/>
    </row>
    <row r="35" ht="12.75">
      <c r="E35" s="4"/>
    </row>
    <row r="36" ht="12.75">
      <c r="E36" s="3"/>
    </row>
    <row r="37" ht="12.75">
      <c r="E37" s="3"/>
    </row>
  </sheetData>
  <sheetProtection/>
  <mergeCells count="3">
    <mergeCell ref="B10:G10"/>
    <mergeCell ref="B11:G11"/>
    <mergeCell ref="B12:G12"/>
  </mergeCells>
  <printOptions/>
  <pageMargins left="0.75" right="0.19" top="0.6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9">
      <selection activeCell="I37" sqref="I37"/>
    </sheetView>
  </sheetViews>
  <sheetFormatPr defaultColWidth="9.00390625" defaultRowHeight="12.75"/>
  <cols>
    <col min="1" max="1" width="4.00390625" style="0" customWidth="1"/>
    <col min="2" max="2" width="26.875" style="0" customWidth="1"/>
    <col min="6" max="6" width="8.125" style="0" customWidth="1"/>
  </cols>
  <sheetData>
    <row r="2" spans="1:7" ht="18.75">
      <c r="A2" s="7"/>
      <c r="E2" s="3" t="s">
        <v>112</v>
      </c>
      <c r="G2" s="53" t="s">
        <v>127</v>
      </c>
    </row>
    <row r="3" spans="1:7" ht="18.75">
      <c r="A3" s="8"/>
      <c r="D3" s="67" t="s">
        <v>111</v>
      </c>
      <c r="E3" s="67"/>
      <c r="F3" s="67"/>
      <c r="G3" s="67"/>
    </row>
    <row r="4" spans="1:7" ht="15">
      <c r="A4" s="6"/>
      <c r="D4" s="64" t="s">
        <v>125</v>
      </c>
      <c r="E4" s="64"/>
      <c r="F4" s="64"/>
      <c r="G4" s="64"/>
    </row>
    <row r="5" spans="1:7" ht="15">
      <c r="A5" s="6"/>
      <c r="E5" s="53"/>
      <c r="F5" s="53"/>
      <c r="G5" s="53"/>
    </row>
    <row r="6" spans="1:7" ht="15">
      <c r="A6" s="6"/>
      <c r="E6" s="53"/>
      <c r="F6" s="53"/>
      <c r="G6" s="53"/>
    </row>
    <row r="7" ht="12.75">
      <c r="A7" s="3" t="s">
        <v>11</v>
      </c>
    </row>
    <row r="8" ht="20.25">
      <c r="A8" s="3" t="s">
        <v>12</v>
      </c>
    </row>
    <row r="9" spans="1:7" ht="15.75">
      <c r="A9" s="64" t="s">
        <v>138</v>
      </c>
      <c r="B9" s="64"/>
      <c r="C9" s="64"/>
      <c r="D9" s="64"/>
      <c r="E9" s="64"/>
      <c r="F9" s="64"/>
      <c r="G9" s="64"/>
    </row>
    <row r="10" spans="1:7" ht="15.75">
      <c r="A10" s="66" t="s">
        <v>113</v>
      </c>
      <c r="B10" s="66"/>
      <c r="C10" s="66"/>
      <c r="D10" s="66"/>
      <c r="E10" s="66"/>
      <c r="F10" s="66"/>
      <c r="G10" s="66"/>
    </row>
    <row r="11" spans="1:7" ht="15.75">
      <c r="A11" s="65" t="s">
        <v>42</v>
      </c>
      <c r="B11" s="65"/>
      <c r="C11" s="65"/>
      <c r="D11" s="65"/>
      <c r="E11" s="65"/>
      <c r="F11" s="65"/>
      <c r="G11" s="65"/>
    </row>
    <row r="12" spans="1:7" ht="57.75" customHeight="1">
      <c r="A12" s="37" t="s">
        <v>41</v>
      </c>
      <c r="B12" s="37" t="s">
        <v>13</v>
      </c>
      <c r="C12" s="37" t="s">
        <v>14</v>
      </c>
      <c r="D12" s="37" t="s">
        <v>15</v>
      </c>
      <c r="E12" s="37" t="s">
        <v>16</v>
      </c>
      <c r="F12" s="37" t="s">
        <v>126</v>
      </c>
      <c r="G12" s="37" t="s">
        <v>17</v>
      </c>
    </row>
    <row r="13" spans="1:7" ht="12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</row>
    <row r="14" spans="1:7" ht="12.75">
      <c r="A14" s="21"/>
      <c r="B14" s="51" t="s">
        <v>18</v>
      </c>
      <c r="C14" s="45">
        <f>SUM(C15+C16+C25+C27+C28+C29+C30)</f>
        <v>2440</v>
      </c>
      <c r="D14" s="45">
        <f>SUM(D15+D16+D25+D27+D28+D29+D30)</f>
        <v>2704.6</v>
      </c>
      <c r="E14" s="45">
        <f>SUM(E15+E16+E25+E27+E28+E29+E30)</f>
        <v>1224.3999999999999</v>
      </c>
      <c r="F14" s="45">
        <f>SUM(F15+F16+F25+F27+F28+F29+F30)</f>
        <v>1067.1</v>
      </c>
      <c r="G14" s="56">
        <f aca="true" t="shared" si="0" ref="G14:G32">SUM(F14/E14)*100</f>
        <v>87.15289121202223</v>
      </c>
    </row>
    <row r="15" spans="1:7" ht="25.5" customHeight="1">
      <c r="A15" s="45" t="s">
        <v>38</v>
      </c>
      <c r="B15" s="51" t="s">
        <v>19</v>
      </c>
      <c r="C15" s="45">
        <v>99.2</v>
      </c>
      <c r="D15" s="45">
        <v>156.5</v>
      </c>
      <c r="E15" s="45">
        <v>108.9</v>
      </c>
      <c r="F15" s="45">
        <v>47.4</v>
      </c>
      <c r="G15" s="56">
        <f t="shared" si="0"/>
        <v>43.526170798898065</v>
      </c>
    </row>
    <row r="16" spans="1:7" ht="12.75">
      <c r="A16" s="45" t="s">
        <v>34</v>
      </c>
      <c r="B16" s="51" t="s">
        <v>20</v>
      </c>
      <c r="C16" s="45">
        <f>SUM(C17:C24)</f>
        <v>2290.3</v>
      </c>
      <c r="D16" s="56">
        <f>SUM(D17:D24)</f>
        <v>2290.3</v>
      </c>
      <c r="E16" s="45">
        <f>SUM(E17:E24)</f>
        <v>908.3</v>
      </c>
      <c r="F16" s="45">
        <f>SUM(F17:F24)</f>
        <v>868.1</v>
      </c>
      <c r="G16" s="56">
        <f t="shared" si="0"/>
        <v>95.57414951007377</v>
      </c>
    </row>
    <row r="17" spans="1:7" ht="12.75">
      <c r="A17" s="45"/>
      <c r="B17" s="54" t="s">
        <v>21</v>
      </c>
      <c r="C17" s="55">
        <v>96.9</v>
      </c>
      <c r="D17" s="55">
        <v>96.9</v>
      </c>
      <c r="E17" s="38">
        <v>39.9</v>
      </c>
      <c r="F17" s="38">
        <v>39.8</v>
      </c>
      <c r="G17" s="55">
        <f t="shared" si="0"/>
        <v>99.74937343358395</v>
      </c>
    </row>
    <row r="18" spans="1:7" ht="12.75">
      <c r="A18" s="45"/>
      <c r="B18" s="54" t="s">
        <v>22</v>
      </c>
      <c r="C18" s="38">
        <v>186.7</v>
      </c>
      <c r="D18" s="38">
        <v>186.7</v>
      </c>
      <c r="E18" s="59">
        <v>74.7</v>
      </c>
      <c r="F18" s="59">
        <v>69.5</v>
      </c>
      <c r="G18" s="55">
        <f t="shared" si="0"/>
        <v>93.03882195448459</v>
      </c>
    </row>
    <row r="19" spans="1:7" ht="12.75">
      <c r="A19" s="45"/>
      <c r="B19" s="54" t="s">
        <v>23</v>
      </c>
      <c r="C19" s="38">
        <v>365.9</v>
      </c>
      <c r="D19" s="38">
        <v>365.9</v>
      </c>
      <c r="E19" s="38">
        <v>156</v>
      </c>
      <c r="F19" s="38">
        <v>154.2</v>
      </c>
      <c r="G19" s="55">
        <f t="shared" si="0"/>
        <v>98.84615384615384</v>
      </c>
    </row>
    <row r="20" spans="1:7" ht="12.75">
      <c r="A20" s="45"/>
      <c r="B20" s="54" t="s">
        <v>24</v>
      </c>
      <c r="C20" s="38">
        <v>120.2</v>
      </c>
      <c r="D20" s="38">
        <v>120.2</v>
      </c>
      <c r="E20" s="38">
        <v>54</v>
      </c>
      <c r="F20" s="38">
        <v>54</v>
      </c>
      <c r="G20" s="55">
        <f t="shared" si="0"/>
        <v>100</v>
      </c>
    </row>
    <row r="21" spans="1:7" ht="12.75">
      <c r="A21" s="45"/>
      <c r="B21" s="54" t="s">
        <v>25</v>
      </c>
      <c r="C21" s="38">
        <v>123.7</v>
      </c>
      <c r="D21" s="38">
        <v>123.7</v>
      </c>
      <c r="E21" s="38">
        <v>34</v>
      </c>
      <c r="F21" s="38">
        <v>30.7</v>
      </c>
      <c r="G21" s="55">
        <f t="shared" si="0"/>
        <v>90.29411764705883</v>
      </c>
    </row>
    <row r="22" spans="1:7" ht="12.75">
      <c r="A22" s="45"/>
      <c r="B22" s="54" t="s">
        <v>26</v>
      </c>
      <c r="C22" s="38">
        <v>298.7</v>
      </c>
      <c r="D22" s="38">
        <v>298.7</v>
      </c>
      <c r="E22" s="38">
        <v>97</v>
      </c>
      <c r="F22" s="38">
        <v>82.4</v>
      </c>
      <c r="G22" s="55">
        <f t="shared" si="0"/>
        <v>84.94845360824743</v>
      </c>
    </row>
    <row r="23" spans="1:7" ht="12.75">
      <c r="A23" s="45"/>
      <c r="B23" s="54" t="s">
        <v>27</v>
      </c>
      <c r="C23" s="38">
        <v>317.3</v>
      </c>
      <c r="D23" s="38">
        <v>317.3</v>
      </c>
      <c r="E23" s="38">
        <v>104</v>
      </c>
      <c r="F23" s="38">
        <v>89.1</v>
      </c>
      <c r="G23" s="55">
        <f t="shared" si="0"/>
        <v>85.67307692307692</v>
      </c>
    </row>
    <row r="24" spans="1:7" ht="13.5" customHeight="1">
      <c r="A24" s="45"/>
      <c r="B24" s="54" t="s">
        <v>28</v>
      </c>
      <c r="C24" s="38">
        <v>780.9</v>
      </c>
      <c r="D24" s="38">
        <v>780.9</v>
      </c>
      <c r="E24" s="38">
        <v>348.7</v>
      </c>
      <c r="F24" s="38">
        <v>348.4</v>
      </c>
      <c r="G24" s="55">
        <f t="shared" si="0"/>
        <v>99.91396616002294</v>
      </c>
    </row>
    <row r="25" spans="1:7" ht="12.75">
      <c r="A25" s="45" t="s">
        <v>35</v>
      </c>
      <c r="B25" s="51" t="s">
        <v>29</v>
      </c>
      <c r="C25" s="45">
        <f>SUM(C26)</f>
        <v>0</v>
      </c>
      <c r="D25" s="45">
        <f>SUM(D26)</f>
        <v>0</v>
      </c>
      <c r="E25" s="45">
        <f>SUM(E26)</f>
        <v>0</v>
      </c>
      <c r="F25" s="45">
        <f>SUM(F26)</f>
        <v>0</v>
      </c>
      <c r="G25" s="55"/>
    </row>
    <row r="26" spans="1:7" ht="12.75">
      <c r="A26" s="38"/>
      <c r="B26" s="54" t="s">
        <v>30</v>
      </c>
      <c r="C26" s="38"/>
      <c r="D26" s="38"/>
      <c r="E26" s="38"/>
      <c r="F26" s="38"/>
      <c r="G26" s="55"/>
    </row>
    <row r="27" spans="1:7" ht="24">
      <c r="A27" s="45" t="s">
        <v>36</v>
      </c>
      <c r="B27" s="51" t="s">
        <v>139</v>
      </c>
      <c r="C27" s="38"/>
      <c r="D27" s="45">
        <v>120.2</v>
      </c>
      <c r="E27" s="45">
        <v>120.2</v>
      </c>
      <c r="F27" s="45">
        <v>93.6</v>
      </c>
      <c r="G27" s="56">
        <f t="shared" si="0"/>
        <v>77.87021630615641</v>
      </c>
    </row>
    <row r="28" spans="1:7" ht="12.75">
      <c r="A28" s="45" t="s">
        <v>37</v>
      </c>
      <c r="B28" s="62" t="s">
        <v>140</v>
      </c>
      <c r="C28" s="38"/>
      <c r="D28" s="45">
        <v>36</v>
      </c>
      <c r="E28" s="45">
        <v>35</v>
      </c>
      <c r="F28" s="45">
        <v>34.2</v>
      </c>
      <c r="G28" s="56">
        <f t="shared" si="0"/>
        <v>97.71428571428572</v>
      </c>
    </row>
    <row r="29" spans="1:7" ht="24">
      <c r="A29" s="45" t="s">
        <v>40</v>
      </c>
      <c r="B29" s="51" t="s">
        <v>31</v>
      </c>
      <c r="C29" s="45">
        <v>50.5</v>
      </c>
      <c r="D29" s="45">
        <v>61.2</v>
      </c>
      <c r="E29" s="45">
        <v>45.7</v>
      </c>
      <c r="F29" s="45">
        <v>23.8</v>
      </c>
      <c r="G29" s="56">
        <f t="shared" si="0"/>
        <v>52.078774617067836</v>
      </c>
    </row>
    <row r="30" spans="1:7" ht="24" customHeight="1">
      <c r="A30" s="45" t="s">
        <v>117</v>
      </c>
      <c r="B30" s="51" t="s">
        <v>142</v>
      </c>
      <c r="C30" s="45"/>
      <c r="D30" s="45">
        <v>40.4</v>
      </c>
      <c r="E30" s="45">
        <v>6.3</v>
      </c>
      <c r="F30" s="45"/>
      <c r="G30" s="56">
        <f t="shared" si="0"/>
        <v>0</v>
      </c>
    </row>
    <row r="31" spans="1:7" ht="12.75">
      <c r="A31" s="45" t="s">
        <v>118</v>
      </c>
      <c r="B31" s="33" t="s">
        <v>62</v>
      </c>
      <c r="C31" s="45"/>
      <c r="D31" s="45">
        <v>228.6</v>
      </c>
      <c r="E31" s="45">
        <v>228.6</v>
      </c>
      <c r="F31" s="45">
        <v>46.2</v>
      </c>
      <c r="G31" s="56">
        <f t="shared" si="0"/>
        <v>20.209973753280842</v>
      </c>
    </row>
    <row r="32" spans="1:7" ht="12.75">
      <c r="A32" s="45" t="s">
        <v>119</v>
      </c>
      <c r="B32" s="57" t="s">
        <v>96</v>
      </c>
      <c r="C32" s="18"/>
      <c r="D32" s="45">
        <v>228.6</v>
      </c>
      <c r="E32" s="45">
        <v>228.6</v>
      </c>
      <c r="F32" s="45">
        <v>618.3</v>
      </c>
      <c r="G32" s="56">
        <f t="shared" si="0"/>
        <v>270.4724409448819</v>
      </c>
    </row>
    <row r="33" spans="1:7" ht="12.75">
      <c r="A33" s="45"/>
      <c r="B33" s="33" t="s">
        <v>114</v>
      </c>
      <c r="C33" s="45"/>
      <c r="D33" s="45"/>
      <c r="E33" s="45"/>
      <c r="F33" s="45">
        <v>1741.4</v>
      </c>
      <c r="G33" s="56"/>
    </row>
    <row r="34" spans="1:7" ht="12.75">
      <c r="A34" s="45"/>
      <c r="B34" s="33" t="s">
        <v>115</v>
      </c>
      <c r="C34" s="45"/>
      <c r="D34" s="45">
        <v>171.3</v>
      </c>
      <c r="E34" s="45">
        <v>171.3</v>
      </c>
      <c r="F34" s="45"/>
      <c r="G34" s="56"/>
    </row>
    <row r="35" spans="1:7" ht="12.75">
      <c r="A35" s="45"/>
      <c r="B35" s="33" t="s">
        <v>116</v>
      </c>
      <c r="C35" s="45"/>
      <c r="D35" s="45">
        <v>57.3</v>
      </c>
      <c r="E35" s="45">
        <v>57.3</v>
      </c>
      <c r="F35" s="45"/>
      <c r="G35" s="56"/>
    </row>
    <row r="36" spans="1:7" ht="14.25" customHeight="1">
      <c r="A36" s="58" t="s">
        <v>141</v>
      </c>
      <c r="B36" s="33" t="s">
        <v>97</v>
      </c>
      <c r="C36" s="14"/>
      <c r="D36" s="18"/>
      <c r="E36" s="10"/>
      <c r="F36" s="10">
        <v>572.1</v>
      </c>
      <c r="G36" s="10"/>
    </row>
    <row r="37" spans="1:7" ht="12.75">
      <c r="A37" s="25"/>
      <c r="B37" s="33" t="s">
        <v>114</v>
      </c>
      <c r="C37" s="21"/>
      <c r="D37" s="21"/>
      <c r="E37" s="21"/>
      <c r="F37" s="10">
        <v>572.1</v>
      </c>
      <c r="G37" s="21"/>
    </row>
    <row r="38" ht="12.75">
      <c r="A38" s="3"/>
    </row>
    <row r="39" ht="12.75">
      <c r="A39" s="3"/>
    </row>
  </sheetData>
  <sheetProtection/>
  <mergeCells count="5">
    <mergeCell ref="A11:G11"/>
    <mergeCell ref="A9:G9"/>
    <mergeCell ref="A10:G10"/>
    <mergeCell ref="D3:G3"/>
    <mergeCell ref="D4:G4"/>
  </mergeCells>
  <printOptions/>
  <pageMargins left="1.16" right="0.19" top="0.2755905511811024" bottom="0.57" header="0.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2015-07-28T11:47:53Z</cp:lastPrinted>
  <dcterms:created xsi:type="dcterms:W3CDTF">2012-01-17T08:56:59Z</dcterms:created>
  <dcterms:modified xsi:type="dcterms:W3CDTF">2015-07-28T11:48:50Z</dcterms:modified>
  <cp:category/>
  <cp:version/>
  <cp:contentType/>
  <cp:contentStatus/>
</cp:coreProperties>
</file>