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480" windowHeight="11010" activeTab="2"/>
  </bookViews>
  <sheets>
    <sheet name="Anexa 1" sheetId="7" r:id="rId1"/>
    <sheet name="Anexa 2" sheetId="8" r:id="rId2"/>
    <sheet name="Anexa 3" sheetId="9" r:id="rId3"/>
  </sheets>
  <calcPr calcId="124519"/>
</workbook>
</file>

<file path=xl/calcChain.xml><?xml version="1.0" encoding="utf-8"?>
<calcChain xmlns="http://schemas.openxmlformats.org/spreadsheetml/2006/main">
  <c r="D43" i="9"/>
  <c r="C11"/>
  <c r="C42"/>
  <c r="E74" l="1"/>
  <c r="E73"/>
  <c r="C73"/>
  <c r="E72"/>
  <c r="C72"/>
  <c r="E70"/>
  <c r="C69"/>
  <c r="E69" s="1"/>
  <c r="E67"/>
  <c r="E66"/>
  <c r="D65"/>
  <c r="D64" s="1"/>
  <c r="C65"/>
  <c r="E65" s="1"/>
  <c r="C64"/>
  <c r="E64" s="1"/>
  <c r="E63"/>
  <c r="E62"/>
  <c r="D61"/>
  <c r="C61"/>
  <c r="E61" s="1"/>
  <c r="E59"/>
  <c r="E58"/>
  <c r="D57"/>
  <c r="C57"/>
  <c r="E57" s="1"/>
  <c r="E56"/>
  <c r="E55"/>
  <c r="D54"/>
  <c r="D53" s="1"/>
  <c r="C54"/>
  <c r="E54" s="1"/>
  <c r="C53"/>
  <c r="E53" s="1"/>
  <c r="E51"/>
  <c r="E50"/>
  <c r="C50"/>
  <c r="E48"/>
  <c r="E47"/>
  <c r="D46"/>
  <c r="D45" s="1"/>
  <c r="C46"/>
  <c r="E44"/>
  <c r="E43"/>
  <c r="D42"/>
  <c r="E42"/>
  <c r="E40"/>
  <c r="D39"/>
  <c r="C39"/>
  <c r="E39" s="1"/>
  <c r="E38"/>
  <c r="D37"/>
  <c r="C37"/>
  <c r="D36"/>
  <c r="D34" s="1"/>
  <c r="D33" s="1"/>
  <c r="E31"/>
  <c r="D30"/>
  <c r="D29" s="1"/>
  <c r="C30"/>
  <c r="E30" s="1"/>
  <c r="C29"/>
  <c r="E29" s="1"/>
  <c r="C27"/>
  <c r="E27" s="1"/>
  <c r="D26"/>
  <c r="E24"/>
  <c r="C23"/>
  <c r="E23" s="1"/>
  <c r="E22"/>
  <c r="E21"/>
  <c r="C21"/>
  <c r="E20"/>
  <c r="D19"/>
  <c r="D18" s="1"/>
  <c r="C19"/>
  <c r="E19" s="1"/>
  <c r="C18"/>
  <c r="E18" s="1"/>
  <c r="E17"/>
  <c r="D15"/>
  <c r="E12"/>
  <c r="E46" l="1"/>
  <c r="E37"/>
  <c r="D11"/>
  <c r="C16"/>
  <c r="C26"/>
  <c r="E26" s="1"/>
  <c r="C36"/>
  <c r="C45"/>
  <c r="E45" l="1"/>
  <c r="E11"/>
  <c r="C34"/>
  <c r="E36"/>
  <c r="E16"/>
  <c r="C15"/>
  <c r="E15" s="1"/>
  <c r="E53" i="8"/>
  <c r="C52"/>
  <c r="E52" s="1"/>
  <c r="E51"/>
  <c r="D49"/>
  <c r="C49"/>
  <c r="E48"/>
  <c r="E47"/>
  <c r="C47"/>
  <c r="E46"/>
  <c r="E45"/>
  <c r="D44"/>
  <c r="C44"/>
  <c r="E44" s="1"/>
  <c r="E43"/>
  <c r="D42"/>
  <c r="C42"/>
  <c r="E42" s="1"/>
  <c r="E41"/>
  <c r="D40"/>
  <c r="C40"/>
  <c r="E40" s="1"/>
  <c r="E39"/>
  <c r="D38"/>
  <c r="C38"/>
  <c r="E38" s="1"/>
  <c r="E37"/>
  <c r="D36"/>
  <c r="C36"/>
  <c r="E35"/>
  <c r="E34"/>
  <c r="E33"/>
  <c r="E32"/>
  <c r="E31"/>
  <c r="E30"/>
  <c r="E29"/>
  <c r="E28"/>
  <c r="D27"/>
  <c r="C27"/>
  <c r="E26"/>
  <c r="E25"/>
  <c r="D25"/>
  <c r="C25"/>
  <c r="E24"/>
  <c r="E23"/>
  <c r="E22"/>
  <c r="D21"/>
  <c r="C21"/>
  <c r="E20"/>
  <c r="E19"/>
  <c r="E18"/>
  <c r="D17"/>
  <c r="C17"/>
  <c r="E16"/>
  <c r="E15"/>
  <c r="E14"/>
  <c r="D13"/>
  <c r="C13"/>
  <c r="C12"/>
  <c r="E17" l="1"/>
  <c r="E49"/>
  <c r="E13"/>
  <c r="E12" s="1"/>
  <c r="E21"/>
  <c r="D12"/>
  <c r="E27"/>
  <c r="E36"/>
  <c r="E34" i="9"/>
  <c r="C33"/>
  <c r="E33" s="1"/>
  <c r="D13" i="7" l="1"/>
  <c r="E13"/>
  <c r="E17"/>
  <c r="E19"/>
  <c r="E20"/>
  <c r="E21"/>
  <c r="E14"/>
  <c r="C15"/>
  <c r="E15" s="1"/>
  <c r="C17"/>
  <c r="C16"/>
  <c r="E16" s="1"/>
</calcChain>
</file>

<file path=xl/sharedStrings.xml><?xml version="1.0" encoding="utf-8"?>
<sst xmlns="http://schemas.openxmlformats.org/spreadsheetml/2006/main" count="188" uniqueCount="143">
  <si>
    <t>Denumirea</t>
  </si>
  <si>
    <t>Cod Eco</t>
  </si>
  <si>
    <t>2+3</t>
  </si>
  <si>
    <t>1-(2+3)</t>
  </si>
  <si>
    <t>4+5+9</t>
  </si>
  <si>
    <t>pentru anul 2016</t>
  </si>
  <si>
    <t>Aprobat</t>
  </si>
  <si>
    <t>ANEXA nr. 1</t>
  </si>
  <si>
    <t xml:space="preserve">                                                                                                               La decizia Consiliului orăşenesc Orhei </t>
  </si>
  <si>
    <t xml:space="preserve"> Indicatorii generali şi sursele de finanţare ale bugetului orăşenesc Orhei </t>
  </si>
  <si>
    <t xml:space="preserve">I. VENITURI, total </t>
  </si>
  <si>
    <t>inclusiv transferuri de la bugetul de stat</t>
  </si>
  <si>
    <t xml:space="preserve">II. CHELTUIELI, total </t>
  </si>
  <si>
    <t xml:space="preserve">III. SOLD BUGETAR </t>
  </si>
  <si>
    <t xml:space="preserve">IV. SURSELE DE FINANŢARE, total </t>
  </si>
  <si>
    <t>inclusiv conform clasificaţiei economice (k3)</t>
  </si>
  <si>
    <t>Rambursarea altor împrumuturi</t>
  </si>
  <si>
    <t>Rambursarea împrumutului instituțiilor financiare</t>
  </si>
  <si>
    <t>Sold de mijloace băneşti la începutul perioadei</t>
  </si>
  <si>
    <t>ex.O.Zgureanu</t>
  </si>
  <si>
    <t xml:space="preserve">Secretar al Consiliului orăşenesc  Orhei                                        Ala BURACOVSCHI </t>
  </si>
  <si>
    <t>Contabil şef                                      Nelli PARUTENCO</t>
  </si>
  <si>
    <t>Propus la modificare</t>
  </si>
  <si>
    <t>Modificat</t>
  </si>
  <si>
    <t>ANEXA nr. 2</t>
  </si>
  <si>
    <t xml:space="preserve">Componenţa veniturilor bugetului local </t>
  </si>
  <si>
    <r>
      <t xml:space="preserve">pe primăria </t>
    </r>
    <r>
      <rPr>
        <b/>
        <i/>
        <sz val="12"/>
        <color theme="1"/>
        <rFont val="Times New Roman"/>
        <family val="1"/>
        <charset val="204"/>
      </rPr>
      <t>Orhei pe</t>
    </r>
    <r>
      <rPr>
        <b/>
        <sz val="12"/>
        <color theme="1"/>
        <rFont val="Times New Roman"/>
        <family val="1"/>
        <charset val="204"/>
      </rPr>
      <t>anul 2016</t>
    </r>
  </si>
  <si>
    <t>(mii lei)</t>
  </si>
  <si>
    <t>Cod eco (k6)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</si>
  <si>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</si>
  <si>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</si>
  <si>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</si>
  <si>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</si>
  <si>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</si>
  <si>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</si>
  <si>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</si>
  <si>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</si>
  <si>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</si>
  <si>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</si>
  <si>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</si>
  <si>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</si>
  <si>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</si>
  <si>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 xml:space="preserve"> Impozitul pe bunurile imobiliare achitat de către persoanele juridice și fizice înregistrate în calitate de întreprinzător din valoarea estimată (de piață) a bunurilor imobliare</t>
  </si>
  <si>
    <t xml:space="preserve"> Impozitul pe bunurile imobiliare,  achitat de către persoanele fizice-cetăţeni din valoarea estimată (de piaţă) a bunurilor</t>
  </si>
  <si>
    <t>Impozite pe proprietate cu caracter ocazional</t>
  </si>
  <si>
    <t>1133</t>
  </si>
  <si>
    <t>Impozit privat încasat în bugetul local de nivelul I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</si>
  <si>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</si>
  <si>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</si>
  <si>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</si>
  <si>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</si>
  <si>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</si>
  <si>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</si>
  <si>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</si>
  <si>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</si>
  <si>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</si>
  <si>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</si>
  <si>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</si>
  <si>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</si>
  <si>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</si>
  <si>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</si>
  <si>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</si>
  <si>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</si>
  <si>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</si>
  <si>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</si>
  <si>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</si>
  <si>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</si>
  <si>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Alte venituri </t>
  </si>
  <si>
    <t>Alte venituri încasate în bugetul local de nivelul I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</si>
  <si>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</si>
  <si>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</si>
  <si>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</si>
  <si>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Granturi capitale primite de la guvernele altor state</t>
  </si>
  <si>
    <t>Granturi capitale primite de la de la guvernele altor state pentru proiecte finanţate din surse externe pentru bugetul local de nivelul I</t>
  </si>
  <si>
    <t>ANEXA nr. 3</t>
  </si>
  <si>
    <t xml:space="preserve"> Resursele şi cheltuielile bugetului orăşenesc conform clasificației funcționale și pe programe</t>
  </si>
  <si>
    <t xml:space="preserve">mii lei </t>
  </si>
  <si>
    <t xml:space="preserve">Cod </t>
  </si>
  <si>
    <t>Cheltuieli recurente, în total</t>
  </si>
  <si>
    <t>inclusiv cheltuieli de personal</t>
  </si>
  <si>
    <t xml:space="preserve"> Investiții capitale, în total</t>
  </si>
  <si>
    <t>-</t>
  </si>
  <si>
    <t>Servicii de stat cu destinaţie generală</t>
  </si>
  <si>
    <t>01</t>
  </si>
  <si>
    <t>Resurse, total</t>
  </si>
  <si>
    <t>Resurse generale</t>
  </si>
  <si>
    <t xml:space="preserve"> Resurse colectate de autorități/instituții bugetare</t>
  </si>
  <si>
    <t>Cheltuieli, total</t>
  </si>
  <si>
    <t>Executivul şi serviciile de suport</t>
  </si>
  <si>
    <t>03</t>
  </si>
  <si>
    <t xml:space="preserve">Exercitarea guvernării   </t>
  </si>
  <si>
    <t>0301</t>
  </si>
  <si>
    <t>Domenii generale de stat</t>
  </si>
  <si>
    <t>08</t>
  </si>
  <si>
    <t>Gestionarea fondurilor de rezervă şi de intervenţie</t>
  </si>
  <si>
    <t>0802</t>
  </si>
  <si>
    <t>Datoria de stat şi a autorităţilor publice locale</t>
  </si>
  <si>
    <t>17</t>
  </si>
  <si>
    <t>Datoria internă a autorităţilor publice locale</t>
  </si>
  <si>
    <t>1703</t>
  </si>
  <si>
    <t>Ordine publică şi securitate naţională</t>
  </si>
  <si>
    <t>Protecția civilă și apărarea împotriva incendiilor</t>
  </si>
  <si>
    <t>37</t>
  </si>
  <si>
    <t>3702</t>
  </si>
  <si>
    <t>Servicii în domeniul economiei</t>
  </si>
  <si>
    <t>04</t>
  </si>
  <si>
    <t>Resurse colectate de autorități/instituții bugetare</t>
  </si>
  <si>
    <t xml:space="preserve">      Cheltuieli, total</t>
  </si>
  <si>
    <t>Servicii generale economice şi comerciale</t>
  </si>
  <si>
    <t>50</t>
  </si>
  <si>
    <t>Administrarea patrimoniului de stat</t>
  </si>
  <si>
    <t>Dezvoltarea transporturilor</t>
  </si>
  <si>
    <t>64</t>
  </si>
  <si>
    <t>Dezvoltarea drumurilor</t>
  </si>
  <si>
    <t>Gospodăria de locuinţe şi gospodăria serviciilor comunale</t>
  </si>
  <si>
    <t>06</t>
  </si>
  <si>
    <t xml:space="preserve">      Resurse, total</t>
  </si>
  <si>
    <t>Dezvoltarea gospodăriei de locuinţe şi serviciilor comunale</t>
  </si>
  <si>
    <t>75</t>
  </si>
  <si>
    <t>Iluminarea stradală</t>
  </si>
  <si>
    <t>Cultură, sport, tineret, culte şi odihnă</t>
  </si>
  <si>
    <t>Cultura, cultele și odihna</t>
  </si>
  <si>
    <t>85</t>
  </si>
  <si>
    <t>Dezvoltarea culturii</t>
  </si>
  <si>
    <t>Protejarea şi punerea în valoare a patrimoniului cultural naţional.</t>
  </si>
  <si>
    <t>8503</t>
  </si>
  <si>
    <t>Tineret și sport</t>
  </si>
  <si>
    <t>86</t>
  </si>
  <si>
    <t>Sport</t>
  </si>
  <si>
    <t>Tineret</t>
  </si>
  <si>
    <t>Învăţămînt</t>
  </si>
  <si>
    <t>09</t>
  </si>
  <si>
    <t>Invăţămînt</t>
  </si>
  <si>
    <t>88</t>
  </si>
  <si>
    <t>Educație timpurie</t>
  </si>
  <si>
    <t>Educația extrașcolară și susținerea elevilor dotați</t>
  </si>
  <si>
    <t>8814</t>
  </si>
  <si>
    <t>Protecţia socială</t>
  </si>
  <si>
    <t>90</t>
  </si>
  <si>
    <t>Protecţie socială a unor categorii de cetăţeni</t>
  </si>
  <si>
    <t xml:space="preserve">       L.Ţîbuleac</t>
  </si>
  <si>
    <t xml:space="preserve">                                                                                                                                 Nr.                    din          noiembrie 2016</t>
  </si>
  <si>
    <t xml:space="preserve">                                                                                                                                 Nr.                    din          noiembrie  2016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</si>
</sst>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0" fontId="8" fillId="0" borderId="0"/>
    <xf numFmtId="0" fontId="28" fillId="0" borderId="0"/>
    <xf numFmtId="0" fontId="33" fillId="0" borderId="0"/>
    <xf numFmtId="0" fontId="33" fillId="0" borderId="0"/>
  </cellStyleXfs>
  <cellXfs count="164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11" fillId="0" borderId="0" xfId="2" applyFont="1"/>
    <xf numFmtId="0" fontId="10" fillId="0" borderId="0" xfId="1" applyFont="1" applyAlignment="1">
      <alignment horizontal="right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/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3" fillId="2" borderId="3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center" vertical="center" wrapText="1"/>
    </xf>
    <xf numFmtId="164" fontId="25" fillId="3" borderId="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0" fontId="10" fillId="0" borderId="6" xfId="3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64" fontId="29" fillId="3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164" fontId="30" fillId="3" borderId="2" xfId="0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left"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9" fontId="30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29" fillId="3" borderId="2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center" wrapText="1"/>
    </xf>
    <xf numFmtId="164" fontId="27" fillId="0" borderId="2" xfId="0" applyNumberFormat="1" applyFont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horizontal="left" wrapText="1"/>
    </xf>
    <xf numFmtId="0" fontId="30" fillId="3" borderId="2" xfId="0" applyFont="1" applyFill="1" applyBorder="1" applyAlignment="1">
      <alignment horizontal="center" wrapText="1"/>
    </xf>
    <xf numFmtId="0" fontId="10" fillId="4" borderId="6" xfId="4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26" fillId="3" borderId="6" xfId="5" applyNumberFormat="1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5" fillId="0" borderId="6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11" fillId="0" borderId="0" xfId="2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164" fontId="37" fillId="0" borderId="4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8" fillId="0" borderId="6" xfId="0" applyFont="1" applyBorder="1" applyAlignment="1">
      <alignment horizontal="left" wrapText="1"/>
    </xf>
    <xf numFmtId="49" fontId="38" fillId="0" borderId="2" xfId="0" applyNumberFormat="1" applyFont="1" applyBorder="1" applyAlignment="1">
      <alignment horizontal="center"/>
    </xf>
    <xf numFmtId="164" fontId="25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wrapText="1"/>
    </xf>
    <xf numFmtId="49" fontId="39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/>
    </xf>
    <xf numFmtId="0" fontId="40" fillId="0" borderId="6" xfId="0" applyFont="1" applyBorder="1" applyAlignment="1">
      <alignment horizontal="left" wrapText="1"/>
    </xf>
    <xf numFmtId="164" fontId="39" fillId="0" borderId="2" xfId="0" applyNumberFormat="1" applyFont="1" applyBorder="1" applyAlignment="1">
      <alignment horizontal="center"/>
    </xf>
    <xf numFmtId="0" fontId="41" fillId="0" borderId="6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1" fillId="0" borderId="6" xfId="0" quotePrefix="1" applyFont="1" applyBorder="1" applyAlignment="1">
      <alignment horizontal="left" wrapText="1"/>
    </xf>
    <xf numFmtId="0" fontId="40" fillId="0" borderId="6" xfId="0" applyFont="1" applyBorder="1" applyAlignment="1">
      <alignment horizontal="left" vertical="top" wrapText="1"/>
    </xf>
    <xf numFmtId="49" fontId="38" fillId="0" borderId="2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0" fontId="40" fillId="0" borderId="6" xfId="0" applyFont="1" applyBorder="1" applyAlignment="1">
      <alignment horizontal="left" vertical="center" wrapText="1"/>
    </xf>
    <xf numFmtId="49" fontId="38" fillId="0" borderId="2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0" fontId="42" fillId="0" borderId="6" xfId="0" applyFont="1" applyBorder="1" applyAlignment="1">
      <alignment horizontal="left" wrapText="1"/>
    </xf>
    <xf numFmtId="0" fontId="41" fillId="0" borderId="7" xfId="0" applyFont="1" applyBorder="1" applyAlignment="1">
      <alignment wrapText="1"/>
    </xf>
    <xf numFmtId="0" fontId="39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/>
    <xf numFmtId="164" fontId="25" fillId="3" borderId="5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1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/>
    </xf>
  </cellXfs>
  <cellStyles count="6"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opLeftCell="A4" workbookViewId="0">
      <selection activeCell="I11" sqref="I11"/>
    </sheetView>
  </sheetViews>
  <sheetFormatPr defaultRowHeight="15"/>
  <cols>
    <col min="1" max="1" width="47.28515625" customWidth="1"/>
    <col min="2" max="2" width="8.85546875" customWidth="1"/>
    <col min="3" max="3" width="10" customWidth="1"/>
    <col min="4" max="4" width="9.28515625" customWidth="1"/>
    <col min="5" max="5" width="9.7109375" customWidth="1"/>
  </cols>
  <sheetData>
    <row r="1" spans="1:8">
      <c r="A1" s="155"/>
      <c r="B1" s="155"/>
      <c r="C1" s="155"/>
      <c r="D1" s="1"/>
      <c r="E1" s="1"/>
      <c r="F1" s="1"/>
    </row>
    <row r="2" spans="1:8">
      <c r="A2" s="7"/>
      <c r="B2" s="7"/>
      <c r="C2" s="7"/>
      <c r="D2" s="158" t="s">
        <v>7</v>
      </c>
      <c r="E2" s="158"/>
      <c r="F2" s="1"/>
    </row>
    <row r="3" spans="1:8">
      <c r="A3" s="2"/>
      <c r="B3" s="2"/>
      <c r="C3" s="2"/>
      <c r="D3" s="8"/>
      <c r="E3" s="9" t="s">
        <v>8</v>
      </c>
      <c r="F3" s="1"/>
    </row>
    <row r="4" spans="1:8">
      <c r="A4" s="2"/>
      <c r="B4" s="2"/>
      <c r="C4" s="2"/>
      <c r="D4" s="8"/>
      <c r="E4" s="154" t="s">
        <v>141</v>
      </c>
      <c r="F4" s="1"/>
    </row>
    <row r="5" spans="1:8">
      <c r="A5" s="2"/>
      <c r="B5" s="2"/>
      <c r="C5" s="2"/>
      <c r="D5" s="8"/>
      <c r="E5" s="9"/>
      <c r="F5" s="1"/>
    </row>
    <row r="6" spans="1:8">
      <c r="A6" s="2"/>
      <c r="B6" s="2"/>
      <c r="C6" s="2"/>
      <c r="D6" s="8"/>
      <c r="E6" s="9"/>
      <c r="F6" s="1"/>
    </row>
    <row r="7" spans="1:8">
      <c r="A7" s="1"/>
      <c r="B7" s="1"/>
      <c r="C7" s="1"/>
      <c r="D7" s="1"/>
      <c r="E7" s="1"/>
      <c r="F7" s="1"/>
    </row>
    <row r="8" spans="1:8" ht="16.5" customHeight="1">
      <c r="A8" s="156" t="s">
        <v>9</v>
      </c>
      <c r="B8" s="156"/>
      <c r="C8" s="156"/>
      <c r="D8" s="156"/>
      <c r="E8" s="156"/>
      <c r="F8" s="1"/>
    </row>
    <row r="9" spans="1:8" ht="16.5" customHeight="1">
      <c r="A9" s="157" t="s">
        <v>5</v>
      </c>
      <c r="B9" s="157"/>
      <c r="C9" s="157"/>
      <c r="D9" s="157"/>
      <c r="E9" s="157"/>
      <c r="F9" s="1"/>
    </row>
    <row r="10" spans="1:8" ht="15.75" thickBot="1">
      <c r="A10" s="1"/>
      <c r="B10" s="1"/>
      <c r="C10" s="1"/>
      <c r="D10" s="1"/>
      <c r="E10" s="1"/>
      <c r="F10" s="1"/>
    </row>
    <row r="11" spans="1:8" ht="44.25" customHeight="1" thickBot="1">
      <c r="A11" s="33" t="s">
        <v>0</v>
      </c>
      <c r="B11" s="34" t="s">
        <v>1</v>
      </c>
      <c r="C11" s="34" t="s">
        <v>6</v>
      </c>
      <c r="D11" s="34" t="s">
        <v>22</v>
      </c>
      <c r="E11" s="35" t="s">
        <v>23</v>
      </c>
      <c r="F11" s="1"/>
    </row>
    <row r="12" spans="1:8" ht="12.75" customHeight="1">
      <c r="A12" s="23">
        <v>1</v>
      </c>
      <c r="B12" s="24">
        <v>2</v>
      </c>
      <c r="C12" s="24">
        <v>3</v>
      </c>
      <c r="D12" s="24">
        <v>4</v>
      </c>
      <c r="E12" s="25">
        <v>5</v>
      </c>
      <c r="F12" s="1"/>
    </row>
    <row r="13" spans="1:8" ht="18.75" customHeight="1">
      <c r="A13" s="26" t="s">
        <v>10</v>
      </c>
      <c r="B13" s="11">
        <v>1</v>
      </c>
      <c r="C13" s="12">
        <v>46155.4</v>
      </c>
      <c r="D13" s="4">
        <f>SUM(D15)</f>
        <v>864.5</v>
      </c>
      <c r="E13" s="5">
        <f>SUM(C13+D13)</f>
        <v>47019.9</v>
      </c>
      <c r="F13" s="1"/>
      <c r="H13" s="3"/>
    </row>
    <row r="14" spans="1:8" ht="18.75" customHeight="1">
      <c r="A14" s="27" t="s">
        <v>11</v>
      </c>
      <c r="B14" s="11"/>
      <c r="C14" s="12">
        <v>24531.3</v>
      </c>
      <c r="D14" s="4"/>
      <c r="E14" s="5">
        <f>SUM(C14+D14)</f>
        <v>24531.3</v>
      </c>
      <c r="F14" s="1"/>
    </row>
    <row r="15" spans="1:8" ht="18.75" customHeight="1">
      <c r="A15" s="26" t="s">
        <v>12</v>
      </c>
      <c r="B15" s="11" t="s">
        <v>2</v>
      </c>
      <c r="C15" s="12">
        <f>SUM(C13+C17)</f>
        <v>54525.5</v>
      </c>
      <c r="D15" s="4">
        <v>864.5</v>
      </c>
      <c r="E15" s="5">
        <f>SUM(C15+D15)</f>
        <v>55390</v>
      </c>
      <c r="F15" s="1"/>
    </row>
    <row r="16" spans="1:8" ht="18.75" customHeight="1">
      <c r="A16" s="26" t="s">
        <v>13</v>
      </c>
      <c r="B16" s="11" t="s">
        <v>3</v>
      </c>
      <c r="C16" s="12">
        <f>SUM(C13-C15)</f>
        <v>-8370.0999999999985</v>
      </c>
      <c r="D16" s="4"/>
      <c r="E16" s="5">
        <f t="shared" ref="E16:E21" si="0">SUM(C16+D16)</f>
        <v>-8370.0999999999985</v>
      </c>
      <c r="F16" s="1"/>
    </row>
    <row r="17" spans="1:6" ht="18.75" customHeight="1">
      <c r="A17" s="26" t="s">
        <v>14</v>
      </c>
      <c r="B17" s="11" t="s">
        <v>4</v>
      </c>
      <c r="C17" s="12">
        <f>SUM(C19:C22)</f>
        <v>8370.1</v>
      </c>
      <c r="D17" s="4"/>
      <c r="E17" s="5">
        <f t="shared" si="0"/>
        <v>8370.1</v>
      </c>
      <c r="F17" s="1"/>
    </row>
    <row r="18" spans="1:6" ht="18.75" customHeight="1">
      <c r="A18" s="31" t="s">
        <v>15</v>
      </c>
      <c r="B18" s="11"/>
      <c r="C18" s="12"/>
      <c r="D18" s="4"/>
      <c r="E18" s="5"/>
      <c r="F18" s="1"/>
    </row>
    <row r="19" spans="1:6" ht="18.75" customHeight="1">
      <c r="A19" s="27" t="s">
        <v>16</v>
      </c>
      <c r="B19" s="11">
        <v>554120</v>
      </c>
      <c r="C19" s="12">
        <v>-1400</v>
      </c>
      <c r="D19" s="4"/>
      <c r="E19" s="5">
        <f t="shared" si="0"/>
        <v>-1400</v>
      </c>
      <c r="F19" s="1"/>
    </row>
    <row r="20" spans="1:6" ht="18.75" customHeight="1">
      <c r="A20" s="27" t="s">
        <v>17</v>
      </c>
      <c r="B20" s="11">
        <v>552120</v>
      </c>
      <c r="C20" s="12">
        <v>-2114.6</v>
      </c>
      <c r="D20" s="4"/>
      <c r="E20" s="5">
        <f t="shared" si="0"/>
        <v>-2114.6</v>
      </c>
      <c r="F20" s="1"/>
    </row>
    <row r="21" spans="1:6" ht="18.75" customHeight="1" thickBot="1">
      <c r="A21" s="28" t="s">
        <v>18</v>
      </c>
      <c r="B21" s="29">
        <v>910</v>
      </c>
      <c r="C21" s="30">
        <v>11884.7</v>
      </c>
      <c r="D21" s="32"/>
      <c r="E21" s="6">
        <f t="shared" si="0"/>
        <v>11884.7</v>
      </c>
      <c r="F21" s="1"/>
    </row>
    <row r="22" spans="1:6" ht="33" customHeight="1">
      <c r="A22" s="14"/>
      <c r="B22" s="15"/>
      <c r="C22" s="16"/>
      <c r="D22" s="20"/>
      <c r="E22" s="20"/>
      <c r="F22" s="1"/>
    </row>
    <row r="23" spans="1:6" ht="12" customHeight="1">
      <c r="A23" s="17"/>
      <c r="B23" s="18"/>
      <c r="C23" s="17"/>
      <c r="D23" s="21"/>
      <c r="E23" s="22"/>
      <c r="F23" s="1"/>
    </row>
    <row r="24" spans="1:6" ht="15.75">
      <c r="A24" s="36" t="s">
        <v>19</v>
      </c>
      <c r="B24" s="37"/>
      <c r="C24" s="38"/>
      <c r="D24" s="39"/>
      <c r="E24" s="40"/>
      <c r="F24" s="17"/>
    </row>
    <row r="25" spans="1:6" ht="15.75">
      <c r="A25" s="41"/>
      <c r="B25" s="37"/>
      <c r="C25" s="38"/>
      <c r="D25" s="42"/>
      <c r="E25" s="43"/>
      <c r="F25" s="17"/>
    </row>
    <row r="26" spans="1:6" ht="15.75" hidden="1">
      <c r="A26" s="41" t="s">
        <v>20</v>
      </c>
      <c r="C26" s="38"/>
      <c r="D26" s="44"/>
      <c r="E26" s="43"/>
      <c r="F26" s="17"/>
    </row>
    <row r="27" spans="1:6" s="19" customFormat="1">
      <c r="A27" s="159" t="s">
        <v>21</v>
      </c>
      <c r="B27" s="159"/>
      <c r="C27" s="159"/>
      <c r="D27" s="159"/>
      <c r="E27" s="159"/>
    </row>
    <row r="29" spans="1:6" s="19" customFormat="1"/>
    <row r="30" spans="1:6" ht="31.5" customHeight="1">
      <c r="B30" s="10"/>
      <c r="D30" s="21"/>
      <c r="E30" s="22"/>
      <c r="F30" s="1"/>
    </row>
    <row r="31" spans="1:6">
      <c r="B31" s="10"/>
      <c r="D31" s="1"/>
      <c r="E31" s="1"/>
      <c r="F31" s="1"/>
    </row>
    <row r="32" spans="1:6">
      <c r="B32" s="10"/>
      <c r="D32" s="1"/>
      <c r="E32" s="1"/>
      <c r="F32" s="1"/>
    </row>
    <row r="33" spans="1:6">
      <c r="B33" s="10"/>
      <c r="D33" s="1"/>
      <c r="E33" s="1"/>
      <c r="F33" s="1"/>
    </row>
    <row r="34" spans="1:6">
      <c r="B34" s="10"/>
      <c r="D34" s="1"/>
      <c r="E34" s="1"/>
      <c r="F34" s="1"/>
    </row>
    <row r="35" spans="1:6">
      <c r="B35" s="10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</sheetData>
  <mergeCells count="5">
    <mergeCell ref="A1:C1"/>
    <mergeCell ref="A8:E8"/>
    <mergeCell ref="A9:E9"/>
    <mergeCell ref="D2:E2"/>
    <mergeCell ref="A27:E27"/>
  </mergeCells>
  <phoneticPr fontId="4" type="noConversion"/>
  <pageMargins left="0.98425196850393704" right="0.19" top="0.74803149606299213" bottom="0.5500000000000000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>
      <selection activeCell="I7" sqref="I7"/>
    </sheetView>
  </sheetViews>
  <sheetFormatPr defaultRowHeight="15"/>
  <cols>
    <col min="1" max="1" width="60.85546875" style="111" customWidth="1"/>
    <col min="2" max="2" width="8.28515625" customWidth="1"/>
    <col min="3" max="3" width="10.85546875" customWidth="1"/>
    <col min="4" max="4" width="9.85546875" style="49" customWidth="1"/>
  </cols>
  <sheetData>
    <row r="1" spans="1:5">
      <c r="A1" s="47"/>
      <c r="B1" s="48"/>
      <c r="C1" s="48"/>
    </row>
    <row r="2" spans="1:5">
      <c r="A2" s="47"/>
      <c r="B2" s="48"/>
      <c r="D2" s="158" t="s">
        <v>24</v>
      </c>
      <c r="E2" s="158"/>
    </row>
    <row r="3" spans="1:5">
      <c r="A3" s="47"/>
      <c r="B3" s="48"/>
      <c r="C3" s="8"/>
      <c r="E3" s="45" t="s">
        <v>8</v>
      </c>
    </row>
    <row r="4" spans="1:5">
      <c r="A4" s="47"/>
      <c r="B4" s="48"/>
      <c r="C4" s="8"/>
      <c r="E4" s="154" t="s">
        <v>142</v>
      </c>
    </row>
    <row r="5" spans="1:5">
      <c r="A5" s="47"/>
      <c r="B5" s="48"/>
      <c r="C5" s="48"/>
    </row>
    <row r="6" spans="1:5">
      <c r="A6" s="50"/>
      <c r="B6" s="51"/>
      <c r="C6" s="51"/>
      <c r="D6" s="52"/>
      <c r="E6" s="53"/>
    </row>
    <row r="7" spans="1:5" ht="15.75">
      <c r="A7" s="160" t="s">
        <v>25</v>
      </c>
      <c r="B7" s="160"/>
      <c r="C7" s="160"/>
      <c r="D7" s="160"/>
      <c r="E7" s="160"/>
    </row>
    <row r="8" spans="1:5" ht="15.75">
      <c r="A8" s="160" t="s">
        <v>26</v>
      </c>
      <c r="B8" s="160"/>
      <c r="C8" s="160"/>
      <c r="D8" s="160"/>
      <c r="E8" s="160"/>
    </row>
    <row r="9" spans="1:5" ht="17.25" thickBot="1">
      <c r="A9" s="161"/>
      <c r="B9" s="161"/>
      <c r="C9" s="161"/>
      <c r="E9" s="46" t="s">
        <v>27</v>
      </c>
    </row>
    <row r="10" spans="1:5" ht="25.5">
      <c r="A10" s="54" t="s">
        <v>0</v>
      </c>
      <c r="B10" s="55" t="s">
        <v>28</v>
      </c>
      <c r="C10" s="55" t="s">
        <v>6</v>
      </c>
      <c r="D10" s="56" t="s">
        <v>22</v>
      </c>
      <c r="E10" s="57" t="s">
        <v>23</v>
      </c>
    </row>
    <row r="11" spans="1:5" ht="15.75" thickBot="1">
      <c r="A11" s="58">
        <v>1</v>
      </c>
      <c r="B11" s="59">
        <v>2</v>
      </c>
      <c r="C11" s="59">
        <v>3</v>
      </c>
      <c r="D11" s="59">
        <v>4</v>
      </c>
      <c r="E11" s="60">
        <v>5</v>
      </c>
    </row>
    <row r="12" spans="1:5">
      <c r="A12" s="61" t="s">
        <v>29</v>
      </c>
      <c r="B12" s="62"/>
      <c r="C12" s="63">
        <f>C13+C17+C21+C25+C27+C36+C38+C40+C42+C44+C47+C49+C52</f>
        <v>46155.399999999994</v>
      </c>
      <c r="D12" s="63">
        <f t="shared" ref="D12:E12" si="0">D13+D17+D21+D25+D27+D36+D38+D40+D42+D44+D47+D49+D52</f>
        <v>864.5</v>
      </c>
      <c r="E12" s="153">
        <f t="shared" si="0"/>
        <v>47019.9</v>
      </c>
    </row>
    <row r="13" spans="1:5" ht="31.5" customHeight="1">
      <c r="A13" s="64" t="s">
        <v>30</v>
      </c>
      <c r="B13" s="65">
        <v>1111</v>
      </c>
      <c r="C13" s="66">
        <f>SUM(C14:C16)</f>
        <v>6743.3</v>
      </c>
      <c r="D13" s="66">
        <f>SUM(D14:D16)</f>
        <v>100.2</v>
      </c>
      <c r="E13" s="67">
        <f t="shared" ref="E13:E53" si="1">SUM(C13+D13)</f>
        <v>6843.5</v>
      </c>
    </row>
    <row r="14" spans="1:5" ht="15" customHeight="1">
      <c r="A14" s="68" t="s">
        <v>31</v>
      </c>
      <c r="B14" s="69">
        <v>111110</v>
      </c>
      <c r="C14" s="70">
        <v>6585.8</v>
      </c>
      <c r="D14" s="71">
        <v>94.2</v>
      </c>
      <c r="E14" s="72">
        <f t="shared" si="1"/>
        <v>6680</v>
      </c>
    </row>
    <row r="15" spans="1:5" ht="15" customHeight="1">
      <c r="A15" s="73" t="s">
        <v>32</v>
      </c>
      <c r="B15" s="69">
        <v>111121</v>
      </c>
      <c r="C15" s="70">
        <v>154</v>
      </c>
      <c r="D15" s="71">
        <v>6</v>
      </c>
      <c r="E15" s="72">
        <f t="shared" si="1"/>
        <v>160</v>
      </c>
    </row>
    <row r="16" spans="1:5" ht="15" customHeight="1">
      <c r="A16" s="74" t="s">
        <v>33</v>
      </c>
      <c r="B16" s="69">
        <v>111130</v>
      </c>
      <c r="C16" s="70">
        <v>3.5</v>
      </c>
      <c r="D16" s="71"/>
      <c r="E16" s="72">
        <f t="shared" si="1"/>
        <v>3.5</v>
      </c>
    </row>
    <row r="17" spans="1:5">
      <c r="A17" s="64" t="s">
        <v>34</v>
      </c>
      <c r="B17" s="75">
        <v>1131</v>
      </c>
      <c r="C17" s="76">
        <f>SUM(C18:C20)</f>
        <v>80.2</v>
      </c>
      <c r="D17" s="76">
        <f>SUM(D18:D20)</f>
        <v>0</v>
      </c>
      <c r="E17" s="67">
        <f t="shared" si="1"/>
        <v>80.2</v>
      </c>
    </row>
    <row r="18" spans="1:5" ht="25.5">
      <c r="A18" s="73" t="s">
        <v>35</v>
      </c>
      <c r="B18" s="77">
        <v>113110</v>
      </c>
      <c r="C18" s="70">
        <v>6.6</v>
      </c>
      <c r="D18" s="71"/>
      <c r="E18" s="72">
        <f t="shared" si="1"/>
        <v>6.6</v>
      </c>
    </row>
    <row r="19" spans="1:5" ht="25.5">
      <c r="A19" s="78" t="s">
        <v>36</v>
      </c>
      <c r="B19" s="79" t="s">
        <v>37</v>
      </c>
      <c r="C19" s="70">
        <v>3.6</v>
      </c>
      <c r="D19" s="71"/>
      <c r="E19" s="72">
        <f t="shared" si="1"/>
        <v>3.6</v>
      </c>
    </row>
    <row r="20" spans="1:5">
      <c r="A20" s="73" t="s">
        <v>38</v>
      </c>
      <c r="B20" s="77">
        <v>113130</v>
      </c>
      <c r="C20" s="70">
        <v>70</v>
      </c>
      <c r="D20" s="71"/>
      <c r="E20" s="72">
        <f t="shared" si="1"/>
        <v>70</v>
      </c>
    </row>
    <row r="21" spans="1:5">
      <c r="A21" s="64" t="s">
        <v>39</v>
      </c>
      <c r="B21" s="80" t="s">
        <v>40</v>
      </c>
      <c r="C21" s="76">
        <f>SUM(C22:C24)</f>
        <v>1267.2</v>
      </c>
      <c r="D21" s="76">
        <f>SUM(D22:D24)</f>
        <v>45.1</v>
      </c>
      <c r="E21" s="67">
        <f t="shared" si="1"/>
        <v>1312.3</v>
      </c>
    </row>
    <row r="22" spans="1:5">
      <c r="A22" s="73" t="s">
        <v>41</v>
      </c>
      <c r="B22" s="77">
        <v>113210</v>
      </c>
      <c r="C22" s="70">
        <v>85</v>
      </c>
      <c r="D22" s="71">
        <v>42</v>
      </c>
      <c r="E22" s="72">
        <f t="shared" si="1"/>
        <v>127</v>
      </c>
    </row>
    <row r="23" spans="1:5" ht="38.25">
      <c r="A23" s="73" t="s">
        <v>42</v>
      </c>
      <c r="B23" s="77">
        <v>113230</v>
      </c>
      <c r="C23" s="70">
        <v>450</v>
      </c>
      <c r="D23" s="85">
        <v>3.1</v>
      </c>
      <c r="E23" s="72">
        <f t="shared" si="1"/>
        <v>453.1</v>
      </c>
    </row>
    <row r="24" spans="1:5" ht="25.5">
      <c r="A24" s="73" t="s">
        <v>43</v>
      </c>
      <c r="B24" s="77">
        <v>113240</v>
      </c>
      <c r="C24" s="70">
        <v>732.2</v>
      </c>
      <c r="D24" s="71"/>
      <c r="E24" s="72">
        <f t="shared" si="1"/>
        <v>732.2</v>
      </c>
    </row>
    <row r="25" spans="1:5">
      <c r="A25" s="73" t="s">
        <v>44</v>
      </c>
      <c r="B25" s="80" t="s">
        <v>45</v>
      </c>
      <c r="C25" s="76">
        <f>SUM(C26)</f>
        <v>0</v>
      </c>
      <c r="D25" s="76">
        <f t="shared" ref="D25:E25" si="2">SUM(D26)</f>
        <v>7.3</v>
      </c>
      <c r="E25" s="82">
        <f t="shared" si="2"/>
        <v>7.3</v>
      </c>
    </row>
    <row r="26" spans="1:5">
      <c r="A26" s="73" t="s">
        <v>46</v>
      </c>
      <c r="B26" s="77">
        <v>113313</v>
      </c>
      <c r="C26" s="70"/>
      <c r="D26" s="71">
        <v>7.3</v>
      </c>
      <c r="E26" s="72">
        <f t="shared" si="1"/>
        <v>7.3</v>
      </c>
    </row>
    <row r="27" spans="1:5">
      <c r="A27" s="64" t="s">
        <v>47</v>
      </c>
      <c r="B27" s="83">
        <v>1144</v>
      </c>
      <c r="C27" s="76">
        <f>SUM(C28:C35)</f>
        <v>8203.3000000000011</v>
      </c>
      <c r="D27" s="76">
        <f>SUM(D28:D35)</f>
        <v>349.20000000000005</v>
      </c>
      <c r="E27" s="67">
        <f t="shared" si="1"/>
        <v>8552.5000000000018</v>
      </c>
    </row>
    <row r="28" spans="1:5">
      <c r="A28" s="73" t="s">
        <v>48</v>
      </c>
      <c r="B28" s="77">
        <v>114411</v>
      </c>
      <c r="C28" s="84">
        <v>1072.4000000000001</v>
      </c>
      <c r="D28" s="71"/>
      <c r="E28" s="72">
        <f t="shared" si="1"/>
        <v>1072.4000000000001</v>
      </c>
    </row>
    <row r="29" spans="1:5">
      <c r="A29" s="73" t="s">
        <v>49</v>
      </c>
      <c r="B29" s="77">
        <v>114412</v>
      </c>
      <c r="C29" s="84">
        <v>933.4</v>
      </c>
      <c r="D29" s="71"/>
      <c r="E29" s="72">
        <f t="shared" si="1"/>
        <v>933.4</v>
      </c>
    </row>
    <row r="30" spans="1:5" ht="25.5">
      <c r="A30" s="73" t="s">
        <v>50</v>
      </c>
      <c r="B30" s="77">
        <v>114413</v>
      </c>
      <c r="C30" s="84">
        <v>258</v>
      </c>
      <c r="D30" s="85">
        <v>377</v>
      </c>
      <c r="E30" s="72">
        <f t="shared" si="1"/>
        <v>635</v>
      </c>
    </row>
    <row r="31" spans="1:5">
      <c r="A31" s="73" t="s">
        <v>51</v>
      </c>
      <c r="B31" s="77">
        <v>114415</v>
      </c>
      <c r="C31" s="84">
        <v>400</v>
      </c>
      <c r="D31" s="71">
        <v>-150</v>
      </c>
      <c r="E31" s="72">
        <f t="shared" si="1"/>
        <v>250</v>
      </c>
    </row>
    <row r="32" spans="1:5">
      <c r="A32" s="73" t="s">
        <v>52</v>
      </c>
      <c r="B32" s="77">
        <v>114416</v>
      </c>
      <c r="C32" s="84">
        <v>94.4</v>
      </c>
      <c r="D32" s="71"/>
      <c r="E32" s="72">
        <f t="shared" si="1"/>
        <v>94.4</v>
      </c>
    </row>
    <row r="33" spans="1:5">
      <c r="A33" s="73" t="s">
        <v>53</v>
      </c>
      <c r="B33" s="77">
        <v>114418</v>
      </c>
      <c r="C33" s="84">
        <v>5025.1000000000004</v>
      </c>
      <c r="D33" s="81"/>
      <c r="E33" s="72">
        <f t="shared" si="1"/>
        <v>5025.1000000000004</v>
      </c>
    </row>
    <row r="34" spans="1:5">
      <c r="A34" s="73" t="s">
        <v>54</v>
      </c>
      <c r="B34" s="77">
        <v>114421</v>
      </c>
      <c r="C34" s="84">
        <v>140</v>
      </c>
      <c r="D34" s="71">
        <v>36.299999999999997</v>
      </c>
      <c r="E34" s="72">
        <f t="shared" si="1"/>
        <v>176.3</v>
      </c>
    </row>
    <row r="35" spans="1:5">
      <c r="A35" s="73" t="s">
        <v>55</v>
      </c>
      <c r="B35" s="77">
        <v>114423</v>
      </c>
      <c r="C35" s="84">
        <v>280</v>
      </c>
      <c r="D35" s="85">
        <v>85.9</v>
      </c>
      <c r="E35" s="72">
        <f t="shared" si="1"/>
        <v>365.9</v>
      </c>
    </row>
    <row r="36" spans="1:5" ht="27">
      <c r="A36" s="86" t="s">
        <v>56</v>
      </c>
      <c r="B36" s="83">
        <v>1145</v>
      </c>
      <c r="C36" s="87">
        <f>SUM(C37)</f>
        <v>1000</v>
      </c>
      <c r="D36" s="87">
        <f>SUM(D37)</f>
        <v>-200</v>
      </c>
      <c r="E36" s="67">
        <f t="shared" si="1"/>
        <v>800</v>
      </c>
    </row>
    <row r="37" spans="1:5">
      <c r="A37" s="73" t="s">
        <v>57</v>
      </c>
      <c r="B37" s="77">
        <v>114522</v>
      </c>
      <c r="C37" s="84">
        <v>1000</v>
      </c>
      <c r="D37" s="71">
        <v>-200</v>
      </c>
      <c r="E37" s="72">
        <f t="shared" si="1"/>
        <v>800</v>
      </c>
    </row>
    <row r="38" spans="1:5">
      <c r="A38" s="88" t="s">
        <v>58</v>
      </c>
      <c r="B38" s="89">
        <v>1412</v>
      </c>
      <c r="C38" s="90">
        <f>SUM(C39)</f>
        <v>50</v>
      </c>
      <c r="D38" s="90">
        <f>SUM(D39)</f>
        <v>-13.8</v>
      </c>
      <c r="E38" s="67">
        <f t="shared" si="1"/>
        <v>36.200000000000003</v>
      </c>
    </row>
    <row r="39" spans="1:5" ht="25.5">
      <c r="A39" s="91" t="s">
        <v>59</v>
      </c>
      <c r="B39" s="77">
        <v>141233</v>
      </c>
      <c r="C39" s="84">
        <v>50</v>
      </c>
      <c r="D39" s="71">
        <v>-13.8</v>
      </c>
      <c r="E39" s="72">
        <f t="shared" si="1"/>
        <v>36.200000000000003</v>
      </c>
    </row>
    <row r="40" spans="1:5">
      <c r="A40" s="92" t="s">
        <v>60</v>
      </c>
      <c r="B40" s="93">
        <v>1415</v>
      </c>
      <c r="C40" s="87">
        <f>SUM(C41)</f>
        <v>413.5</v>
      </c>
      <c r="D40" s="87">
        <f>SUM(D41)</f>
        <v>576.5</v>
      </c>
      <c r="E40" s="67">
        <f t="shared" si="1"/>
        <v>990</v>
      </c>
    </row>
    <row r="41" spans="1:5" ht="25.5">
      <c r="A41" s="94" t="s">
        <v>61</v>
      </c>
      <c r="B41" s="95">
        <v>141533</v>
      </c>
      <c r="C41" s="70">
        <v>413.5</v>
      </c>
      <c r="D41" s="71">
        <v>576.5</v>
      </c>
      <c r="E41" s="72">
        <f t="shared" si="1"/>
        <v>990</v>
      </c>
    </row>
    <row r="42" spans="1:5">
      <c r="A42" s="96" t="s">
        <v>62</v>
      </c>
      <c r="B42" s="83">
        <v>1422</v>
      </c>
      <c r="C42" s="76">
        <f>SUM(C43)</f>
        <v>16</v>
      </c>
      <c r="D42" s="76">
        <f>SUM(D43)</f>
        <v>0</v>
      </c>
      <c r="E42" s="67">
        <f t="shared" si="1"/>
        <v>16</v>
      </c>
    </row>
    <row r="43" spans="1:5" ht="25.5">
      <c r="A43" s="73" t="s">
        <v>63</v>
      </c>
      <c r="B43" s="77">
        <v>142215</v>
      </c>
      <c r="C43" s="70">
        <v>16</v>
      </c>
      <c r="D43" s="71"/>
      <c r="E43" s="72">
        <f t="shared" si="1"/>
        <v>16</v>
      </c>
    </row>
    <row r="44" spans="1:5">
      <c r="A44" s="96" t="s">
        <v>64</v>
      </c>
      <c r="B44" s="83">
        <v>1423</v>
      </c>
      <c r="C44" s="87">
        <f>SUM(C45:C46)</f>
        <v>2630</v>
      </c>
      <c r="D44" s="87">
        <f>SUM(D45:D46)</f>
        <v>0</v>
      </c>
      <c r="E44" s="67">
        <f t="shared" si="1"/>
        <v>2630</v>
      </c>
    </row>
    <row r="45" spans="1:5">
      <c r="A45" s="73" t="s">
        <v>65</v>
      </c>
      <c r="B45" s="77">
        <v>142310</v>
      </c>
      <c r="C45" s="84">
        <v>2560</v>
      </c>
      <c r="D45" s="71"/>
      <c r="E45" s="72">
        <f t="shared" si="1"/>
        <v>2560</v>
      </c>
    </row>
    <row r="46" spans="1:5">
      <c r="A46" s="73" t="s">
        <v>66</v>
      </c>
      <c r="B46" s="77">
        <v>142320</v>
      </c>
      <c r="C46" s="84">
        <v>70</v>
      </c>
      <c r="D46" s="71"/>
      <c r="E46" s="72">
        <f t="shared" si="1"/>
        <v>70</v>
      </c>
    </row>
    <row r="47" spans="1:5">
      <c r="A47" s="64" t="s">
        <v>67</v>
      </c>
      <c r="B47" s="83">
        <v>1451</v>
      </c>
      <c r="C47" s="87">
        <f>SUM(C48)</f>
        <v>0.1</v>
      </c>
      <c r="D47" s="71"/>
      <c r="E47" s="67">
        <f t="shared" si="1"/>
        <v>0.1</v>
      </c>
    </row>
    <row r="48" spans="1:5">
      <c r="A48" s="74" t="s">
        <v>68</v>
      </c>
      <c r="B48" s="97">
        <v>145142</v>
      </c>
      <c r="C48" s="98">
        <v>0.1</v>
      </c>
      <c r="D48" s="71"/>
      <c r="E48" s="72">
        <f t="shared" si="1"/>
        <v>0.1</v>
      </c>
    </row>
    <row r="49" spans="1:6" ht="30" customHeight="1">
      <c r="A49" s="64" t="s">
        <v>69</v>
      </c>
      <c r="B49" s="83">
        <v>1912</v>
      </c>
      <c r="C49" s="87">
        <f>SUM(C50:C51)</f>
        <v>24531.3</v>
      </c>
      <c r="D49" s="87">
        <f t="shared" ref="D49" si="3">SUM(D50:D51)</f>
        <v>0</v>
      </c>
      <c r="E49" s="67">
        <f t="shared" si="1"/>
        <v>24531.3</v>
      </c>
    </row>
    <row r="50" spans="1:6" ht="39.75" customHeight="1">
      <c r="A50" s="74" t="s">
        <v>70</v>
      </c>
      <c r="B50" s="99">
        <v>191211</v>
      </c>
      <c r="C50" s="98">
        <v>22978.799999999999</v>
      </c>
      <c r="D50" s="71"/>
      <c r="E50" s="72">
        <v>22978.799999999999</v>
      </c>
    </row>
    <row r="51" spans="1:6" ht="30.75" customHeight="1">
      <c r="A51" s="74" t="s">
        <v>71</v>
      </c>
      <c r="B51" s="99">
        <v>191231</v>
      </c>
      <c r="C51" s="98">
        <v>1552.5</v>
      </c>
      <c r="D51" s="84"/>
      <c r="E51" s="72">
        <f t="shared" si="1"/>
        <v>1552.5</v>
      </c>
    </row>
    <row r="52" spans="1:6">
      <c r="A52" s="100" t="s">
        <v>72</v>
      </c>
      <c r="B52" s="101">
        <v>1312</v>
      </c>
      <c r="C52" s="102">
        <f>SUM(C53)</f>
        <v>1220.5</v>
      </c>
      <c r="D52" s="102"/>
      <c r="E52" s="67">
        <f t="shared" si="1"/>
        <v>1220.5</v>
      </c>
    </row>
    <row r="53" spans="1:6" ht="26.25" thickBot="1">
      <c r="A53" s="103" t="s">
        <v>73</v>
      </c>
      <c r="B53" s="104">
        <v>131223</v>
      </c>
      <c r="C53" s="105">
        <v>1220.5</v>
      </c>
      <c r="D53" s="106"/>
      <c r="E53" s="107">
        <f t="shared" si="1"/>
        <v>1220.5</v>
      </c>
    </row>
    <row r="56" spans="1:6" ht="15.75">
      <c r="A56" s="36" t="s">
        <v>19</v>
      </c>
      <c r="B56" s="37"/>
      <c r="C56" s="38"/>
      <c r="D56" s="40"/>
      <c r="E56" s="40"/>
      <c r="F56" s="17"/>
    </row>
    <row r="57" spans="1:6" ht="15.75">
      <c r="A57" s="36" t="s">
        <v>140</v>
      </c>
      <c r="B57" s="37"/>
      <c r="C57" s="38"/>
      <c r="D57" s="108"/>
      <c r="E57" s="43"/>
      <c r="F57" s="17"/>
    </row>
    <row r="58" spans="1:6" ht="15.75" hidden="1">
      <c r="A58" s="41" t="s">
        <v>20</v>
      </c>
      <c r="C58" s="38"/>
      <c r="D58" s="109"/>
      <c r="E58" s="43"/>
      <c r="F58" s="17"/>
    </row>
    <row r="59" spans="1:6" s="19" customFormat="1">
      <c r="A59" s="159" t="s">
        <v>21</v>
      </c>
      <c r="B59" s="159"/>
      <c r="C59" s="159"/>
      <c r="D59" s="159"/>
      <c r="E59" s="159"/>
    </row>
    <row r="60" spans="1:6">
      <c r="A60"/>
    </row>
    <row r="61" spans="1:6" s="19" customFormat="1">
      <c r="D61" s="110"/>
    </row>
  </sheetData>
  <mergeCells count="5">
    <mergeCell ref="A59:E59"/>
    <mergeCell ref="D2:E2"/>
    <mergeCell ref="A7:E7"/>
    <mergeCell ref="A8:E8"/>
    <mergeCell ref="A9:C9"/>
  </mergeCells>
  <pageMargins left="0.70866141732283472" right="0.19" top="0.64" bottom="0.74803149606299213" header="0.31496062992125984" footer="0.31496062992125984"/>
  <pageSetup paperSize="9" scale="94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>
      <selection activeCell="D44" sqref="D44"/>
    </sheetView>
  </sheetViews>
  <sheetFormatPr defaultRowHeight="15"/>
  <cols>
    <col min="1" max="1" width="51.5703125" customWidth="1"/>
    <col min="2" max="2" width="6.7109375" customWidth="1"/>
    <col min="3" max="3" width="9.5703125" customWidth="1"/>
    <col min="4" max="4" width="9.140625" style="115" customWidth="1"/>
    <col min="5" max="5" width="9.42578125" customWidth="1"/>
  </cols>
  <sheetData>
    <row r="1" spans="1:5">
      <c r="A1" s="7"/>
      <c r="B1" s="7"/>
      <c r="C1" s="7"/>
      <c r="D1" s="158" t="s">
        <v>74</v>
      </c>
      <c r="E1" s="158"/>
    </row>
    <row r="2" spans="1:5">
      <c r="A2" s="7"/>
      <c r="B2" s="7"/>
      <c r="C2" s="7"/>
      <c r="D2" s="112"/>
      <c r="E2" s="45" t="s">
        <v>8</v>
      </c>
    </row>
    <row r="3" spans="1:5">
      <c r="A3" s="7"/>
      <c r="B3" s="7"/>
      <c r="C3" s="7"/>
      <c r="D3" s="112"/>
      <c r="E3" s="154" t="s">
        <v>141</v>
      </c>
    </row>
    <row r="4" spans="1:5">
      <c r="A4" s="113"/>
      <c r="B4" s="113"/>
      <c r="C4" s="113"/>
      <c r="D4" s="114"/>
    </row>
    <row r="5" spans="1:5">
      <c r="A5" s="113"/>
      <c r="B5" s="113"/>
      <c r="C5" s="113"/>
      <c r="D5" s="114"/>
    </row>
    <row r="6" spans="1:5">
      <c r="A6" s="162" t="s">
        <v>75</v>
      </c>
      <c r="B6" s="162"/>
      <c r="C6" s="162"/>
      <c r="D6" s="162"/>
      <c r="E6" s="162"/>
    </row>
    <row r="7" spans="1:5" ht="15.75">
      <c r="A7" s="163" t="s">
        <v>5</v>
      </c>
      <c r="B7" s="163"/>
      <c r="C7" s="163"/>
      <c r="D7" s="163"/>
      <c r="E7" s="163"/>
    </row>
    <row r="8" spans="1:5" ht="15.75" thickBot="1">
      <c r="A8" s="1"/>
      <c r="B8" s="1"/>
      <c r="C8" s="1"/>
      <c r="E8" s="19" t="s">
        <v>76</v>
      </c>
    </row>
    <row r="9" spans="1:5" ht="39" thickBot="1">
      <c r="A9" s="116" t="s">
        <v>0</v>
      </c>
      <c r="B9" s="117" t="s">
        <v>77</v>
      </c>
      <c r="C9" s="117" t="s">
        <v>6</v>
      </c>
      <c r="D9" s="34" t="s">
        <v>22</v>
      </c>
      <c r="E9" s="118" t="s">
        <v>23</v>
      </c>
    </row>
    <row r="10" spans="1:5">
      <c r="A10" s="23">
        <v>1</v>
      </c>
      <c r="B10" s="24">
        <v>2</v>
      </c>
      <c r="C10" s="24">
        <v>3</v>
      </c>
      <c r="D10" s="119">
        <v>4</v>
      </c>
      <c r="E10" s="120">
        <v>5</v>
      </c>
    </row>
    <row r="11" spans="1:5">
      <c r="A11" s="121" t="s">
        <v>78</v>
      </c>
      <c r="B11" s="122"/>
      <c r="C11" s="123">
        <f>SUM(C18+C29+C45+C53+C64+C72+C36)</f>
        <v>54525.5</v>
      </c>
      <c r="D11" s="123">
        <f t="shared" ref="D11" si="0">SUM(D18+D29+D45+D53+D64+D72+D36)</f>
        <v>864.50000000000011</v>
      </c>
      <c r="E11" s="124">
        <f t="shared" ref="E11:E74" si="1">SUM(C11+D11)</f>
        <v>55390</v>
      </c>
    </row>
    <row r="12" spans="1:5">
      <c r="A12" s="125" t="s">
        <v>79</v>
      </c>
      <c r="B12" s="126"/>
      <c r="C12" s="127">
        <v>20224.400000000001</v>
      </c>
      <c r="D12" s="128"/>
      <c r="E12" s="129">
        <f t="shared" si="1"/>
        <v>20224.400000000001</v>
      </c>
    </row>
    <row r="13" spans="1:5">
      <c r="A13" s="121" t="s">
        <v>80</v>
      </c>
      <c r="B13" s="122"/>
      <c r="C13" s="130" t="s">
        <v>81</v>
      </c>
      <c r="D13" s="127"/>
      <c r="E13" s="124"/>
    </row>
    <row r="14" spans="1:5">
      <c r="A14" s="131" t="s">
        <v>82</v>
      </c>
      <c r="B14" s="122" t="s">
        <v>83</v>
      </c>
      <c r="C14" s="132" t="s">
        <v>81</v>
      </c>
      <c r="D14" s="127"/>
      <c r="E14" s="124"/>
    </row>
    <row r="15" spans="1:5">
      <c r="A15" s="121" t="s">
        <v>84</v>
      </c>
      <c r="B15" s="122"/>
      <c r="C15" s="123">
        <f>SUM(C16:C17)</f>
        <v>6359.1</v>
      </c>
      <c r="D15" s="123">
        <f>SUM(D16:D17)</f>
        <v>0</v>
      </c>
      <c r="E15" s="124">
        <f t="shared" si="1"/>
        <v>6359.1</v>
      </c>
    </row>
    <row r="16" spans="1:5">
      <c r="A16" s="133" t="s">
        <v>85</v>
      </c>
      <c r="B16" s="126">
        <v>1</v>
      </c>
      <c r="C16" s="127">
        <f>SUM(C18-C17)</f>
        <v>6173.7000000000007</v>
      </c>
      <c r="D16" s="134"/>
      <c r="E16" s="129">
        <f t="shared" si="1"/>
        <v>6173.7000000000007</v>
      </c>
    </row>
    <row r="17" spans="1:5">
      <c r="A17" s="133" t="s">
        <v>86</v>
      </c>
      <c r="B17" s="126">
        <v>2</v>
      </c>
      <c r="C17" s="127">
        <v>185.4</v>
      </c>
      <c r="D17" s="135"/>
      <c r="E17" s="129">
        <f t="shared" si="1"/>
        <v>185.4</v>
      </c>
    </row>
    <row r="18" spans="1:5">
      <c r="A18" s="121" t="s">
        <v>87</v>
      </c>
      <c r="B18" s="122"/>
      <c r="C18" s="123">
        <f>SUM(C19+C21+C23)</f>
        <v>6359.1</v>
      </c>
      <c r="D18" s="123">
        <f>SUM(D19+D21+D23)</f>
        <v>0</v>
      </c>
      <c r="E18" s="124">
        <f t="shared" si="1"/>
        <v>6359.1</v>
      </c>
    </row>
    <row r="19" spans="1:5">
      <c r="A19" s="121" t="s">
        <v>88</v>
      </c>
      <c r="B19" s="122" t="s">
        <v>89</v>
      </c>
      <c r="C19" s="123">
        <f>SUM(C20)</f>
        <v>4920.3</v>
      </c>
      <c r="D19" s="123">
        <f>SUM(D20)</f>
        <v>0</v>
      </c>
      <c r="E19" s="124">
        <f t="shared" si="1"/>
        <v>4920.3</v>
      </c>
    </row>
    <row r="20" spans="1:5">
      <c r="A20" s="133" t="s">
        <v>90</v>
      </c>
      <c r="B20" s="126" t="s">
        <v>91</v>
      </c>
      <c r="C20" s="127">
        <v>4920.3</v>
      </c>
      <c r="D20" s="136"/>
      <c r="E20" s="129">
        <f t="shared" si="1"/>
        <v>4920.3</v>
      </c>
    </row>
    <row r="21" spans="1:5">
      <c r="A21" s="131" t="s">
        <v>92</v>
      </c>
      <c r="B21" s="122" t="s">
        <v>93</v>
      </c>
      <c r="C21" s="123">
        <f>SUM(C22)</f>
        <v>809</v>
      </c>
      <c r="D21" s="128"/>
      <c r="E21" s="124">
        <f t="shared" si="1"/>
        <v>809</v>
      </c>
    </row>
    <row r="22" spans="1:5">
      <c r="A22" s="133" t="s">
        <v>94</v>
      </c>
      <c r="B22" s="126" t="s">
        <v>95</v>
      </c>
      <c r="C22" s="127">
        <v>809</v>
      </c>
      <c r="D22" s="127"/>
      <c r="E22" s="129">
        <f t="shared" si="1"/>
        <v>809</v>
      </c>
    </row>
    <row r="23" spans="1:5">
      <c r="A23" s="131" t="s">
        <v>96</v>
      </c>
      <c r="B23" s="122" t="s">
        <v>97</v>
      </c>
      <c r="C23" s="123">
        <f>SUM(C24)</f>
        <v>629.79999999999995</v>
      </c>
      <c r="D23" s="127"/>
      <c r="E23" s="124">
        <f t="shared" si="1"/>
        <v>629.79999999999995</v>
      </c>
    </row>
    <row r="24" spans="1:5">
      <c r="A24" s="137" t="s">
        <v>98</v>
      </c>
      <c r="B24" s="126" t="s">
        <v>99</v>
      </c>
      <c r="C24" s="127">
        <v>629.79999999999995</v>
      </c>
      <c r="D24" s="127"/>
      <c r="E24" s="129">
        <f t="shared" si="1"/>
        <v>629.79999999999995</v>
      </c>
    </row>
    <row r="25" spans="1:5">
      <c r="A25" s="138" t="s">
        <v>100</v>
      </c>
      <c r="B25" s="139" t="s">
        <v>89</v>
      </c>
      <c r="C25" s="140"/>
      <c r="D25" s="127"/>
      <c r="E25" s="124"/>
    </row>
    <row r="26" spans="1:5">
      <c r="A26" s="121" t="s">
        <v>84</v>
      </c>
      <c r="B26" s="122"/>
      <c r="C26" s="123">
        <f>SUM(C27:C28)</f>
        <v>300</v>
      </c>
      <c r="D26" s="123">
        <f>SUM(D27:D28)</f>
        <v>0</v>
      </c>
      <c r="E26" s="124">
        <f t="shared" si="1"/>
        <v>300</v>
      </c>
    </row>
    <row r="27" spans="1:5">
      <c r="A27" s="133" t="s">
        <v>85</v>
      </c>
      <c r="B27" s="126">
        <v>1</v>
      </c>
      <c r="C27" s="127">
        <f>SUM(C29)</f>
        <v>300</v>
      </c>
      <c r="D27" s="127"/>
      <c r="E27" s="129">
        <f t="shared" si="1"/>
        <v>300</v>
      </c>
    </row>
    <row r="28" spans="1:5">
      <c r="A28" s="133" t="s">
        <v>86</v>
      </c>
      <c r="B28" s="126">
        <v>2</v>
      </c>
      <c r="C28" s="127"/>
      <c r="D28" s="127"/>
      <c r="E28" s="124"/>
    </row>
    <row r="29" spans="1:5">
      <c r="A29" s="121" t="s">
        <v>87</v>
      </c>
      <c r="B29" s="122"/>
      <c r="C29" s="123">
        <f>SUM(C30)</f>
        <v>300</v>
      </c>
      <c r="D29" s="123">
        <f>SUM(D30)</f>
        <v>0</v>
      </c>
      <c r="E29" s="124">
        <f t="shared" si="1"/>
        <v>300</v>
      </c>
    </row>
    <row r="30" spans="1:5">
      <c r="A30" s="121" t="s">
        <v>101</v>
      </c>
      <c r="B30" s="122" t="s">
        <v>102</v>
      </c>
      <c r="C30" s="123">
        <f>SUM(C31)</f>
        <v>300</v>
      </c>
      <c r="D30" s="123">
        <f>SUM(D31)</f>
        <v>0</v>
      </c>
      <c r="E30" s="124">
        <f t="shared" si="1"/>
        <v>300</v>
      </c>
    </row>
    <row r="31" spans="1:5">
      <c r="A31" s="133" t="s">
        <v>101</v>
      </c>
      <c r="B31" s="126" t="s">
        <v>103</v>
      </c>
      <c r="C31" s="127">
        <v>300</v>
      </c>
      <c r="D31" s="127"/>
      <c r="E31" s="129">
        <f t="shared" si="1"/>
        <v>300</v>
      </c>
    </row>
    <row r="32" spans="1:5">
      <c r="A32" s="131" t="s">
        <v>104</v>
      </c>
      <c r="B32" s="122" t="s">
        <v>105</v>
      </c>
      <c r="C32" s="132"/>
      <c r="D32" s="127"/>
      <c r="E32" s="124"/>
    </row>
    <row r="33" spans="1:5">
      <c r="A33" s="121" t="s">
        <v>84</v>
      </c>
      <c r="B33" s="122"/>
      <c r="C33" s="123">
        <f>SUM(C34)</f>
        <v>638</v>
      </c>
      <c r="D33" s="123">
        <f>SUM(D34)</f>
        <v>-285.39999999999998</v>
      </c>
      <c r="E33" s="124">
        <f t="shared" si="1"/>
        <v>352.6</v>
      </c>
    </row>
    <row r="34" spans="1:5">
      <c r="A34" s="133" t="s">
        <v>85</v>
      </c>
      <c r="B34" s="126">
        <v>1</v>
      </c>
      <c r="C34" s="127">
        <f>SUM(C36)</f>
        <v>638</v>
      </c>
      <c r="D34" s="127">
        <f>SUM(D36)</f>
        <v>-285.39999999999998</v>
      </c>
      <c r="E34" s="129">
        <f t="shared" si="1"/>
        <v>352.6</v>
      </c>
    </row>
    <row r="35" spans="1:5">
      <c r="A35" s="133" t="s">
        <v>106</v>
      </c>
      <c r="B35" s="126">
        <v>2</v>
      </c>
      <c r="C35" s="127"/>
      <c r="D35" s="127"/>
      <c r="E35" s="124"/>
    </row>
    <row r="36" spans="1:5">
      <c r="A36" s="121" t="s">
        <v>107</v>
      </c>
      <c r="B36" s="122"/>
      <c r="C36" s="123">
        <f>SUM(C37+C39)</f>
        <v>638</v>
      </c>
      <c r="D36" s="123">
        <f>SUM(D37+D39)</f>
        <v>-285.39999999999998</v>
      </c>
      <c r="E36" s="124">
        <f t="shared" si="1"/>
        <v>352.6</v>
      </c>
    </row>
    <row r="37" spans="1:5">
      <c r="A37" s="121" t="s">
        <v>108</v>
      </c>
      <c r="B37" s="122" t="s">
        <v>109</v>
      </c>
      <c r="C37" s="123">
        <f>SUM(C38)</f>
        <v>-562</v>
      </c>
      <c r="D37" s="123">
        <f>SUM(D38)</f>
        <v>-285.39999999999998</v>
      </c>
      <c r="E37" s="124">
        <f t="shared" si="1"/>
        <v>-847.4</v>
      </c>
    </row>
    <row r="38" spans="1:5">
      <c r="A38" s="133" t="s">
        <v>110</v>
      </c>
      <c r="B38" s="126">
        <v>5009</v>
      </c>
      <c r="C38" s="127">
        <v>-562</v>
      </c>
      <c r="D38" s="127">
        <v>-285.39999999999998</v>
      </c>
      <c r="E38" s="129">
        <f t="shared" si="1"/>
        <v>-847.4</v>
      </c>
    </row>
    <row r="39" spans="1:5">
      <c r="A39" s="131" t="s">
        <v>111</v>
      </c>
      <c r="B39" s="122" t="s">
        <v>112</v>
      </c>
      <c r="C39" s="123">
        <f>SUM(C40)</f>
        <v>1200</v>
      </c>
      <c r="D39" s="127">
        <f>SUM(D40)</f>
        <v>0</v>
      </c>
      <c r="E39" s="124">
        <f t="shared" si="1"/>
        <v>1200</v>
      </c>
    </row>
    <row r="40" spans="1:5">
      <c r="A40" s="133" t="s">
        <v>113</v>
      </c>
      <c r="B40" s="126">
        <v>6402</v>
      </c>
      <c r="C40" s="127">
        <v>1200</v>
      </c>
      <c r="D40" s="127"/>
      <c r="E40" s="129">
        <f t="shared" si="1"/>
        <v>1200</v>
      </c>
    </row>
    <row r="41" spans="1:5" ht="30">
      <c r="A41" s="141" t="s">
        <v>114</v>
      </c>
      <c r="B41" s="142" t="s">
        <v>115</v>
      </c>
      <c r="C41" s="84"/>
      <c r="D41" s="127"/>
      <c r="E41" s="124"/>
    </row>
    <row r="42" spans="1:5">
      <c r="A42" s="121" t="s">
        <v>116</v>
      </c>
      <c r="B42" s="122"/>
      <c r="C42" s="123">
        <f>SUM(C43:C44)</f>
        <v>15163.1</v>
      </c>
      <c r="D42" s="123">
        <f>SUM(D43:D44)</f>
        <v>1149.9000000000001</v>
      </c>
      <c r="E42" s="124">
        <f t="shared" si="1"/>
        <v>16313</v>
      </c>
    </row>
    <row r="43" spans="1:5">
      <c r="A43" s="133" t="s">
        <v>85</v>
      </c>
      <c r="B43" s="126">
        <v>1</v>
      </c>
      <c r="C43" s="127">
        <v>7300</v>
      </c>
      <c r="D43" s="127">
        <f>SUM(D45)</f>
        <v>1149.9000000000001</v>
      </c>
      <c r="E43" s="129">
        <f t="shared" si="1"/>
        <v>8449.9</v>
      </c>
    </row>
    <row r="44" spans="1:5">
      <c r="A44" s="133" t="s">
        <v>86</v>
      </c>
      <c r="B44" s="126">
        <v>2</v>
      </c>
      <c r="C44" s="127">
        <v>7863.1</v>
      </c>
      <c r="D44" s="127"/>
      <c r="E44" s="129">
        <f t="shared" si="1"/>
        <v>7863.1</v>
      </c>
    </row>
    <row r="45" spans="1:5">
      <c r="A45" s="121" t="s">
        <v>107</v>
      </c>
      <c r="B45" s="122"/>
      <c r="C45" s="123">
        <f>SUM(C46)</f>
        <v>15163.1</v>
      </c>
      <c r="D45" s="123">
        <f>SUM(D46)</f>
        <v>1149.9000000000001</v>
      </c>
      <c r="E45" s="124">
        <f t="shared" si="1"/>
        <v>16313</v>
      </c>
    </row>
    <row r="46" spans="1:5" s="13" customFormat="1" ht="28.5">
      <c r="A46" s="143" t="s">
        <v>117</v>
      </c>
      <c r="B46" s="142" t="s">
        <v>118</v>
      </c>
      <c r="C46" s="90">
        <f>SUM(C47:C48)</f>
        <v>15163.1</v>
      </c>
      <c r="D46" s="90">
        <f>SUM(D47:D48)</f>
        <v>1149.9000000000001</v>
      </c>
      <c r="E46" s="124">
        <f t="shared" si="1"/>
        <v>16313</v>
      </c>
    </row>
    <row r="47" spans="1:5" ht="30">
      <c r="A47" s="133" t="s">
        <v>117</v>
      </c>
      <c r="B47" s="126">
        <v>7502</v>
      </c>
      <c r="C47" s="127">
        <v>14163.1</v>
      </c>
      <c r="D47" s="127">
        <v>889.9</v>
      </c>
      <c r="E47" s="144">
        <f t="shared" si="1"/>
        <v>15053</v>
      </c>
    </row>
    <row r="48" spans="1:5">
      <c r="A48" s="133" t="s">
        <v>119</v>
      </c>
      <c r="B48" s="126">
        <v>7505</v>
      </c>
      <c r="C48" s="127">
        <v>1000</v>
      </c>
      <c r="D48" s="127">
        <v>260</v>
      </c>
      <c r="E48" s="144">
        <f t="shared" si="1"/>
        <v>1260</v>
      </c>
    </row>
    <row r="49" spans="1:5">
      <c r="A49" s="131" t="s">
        <v>120</v>
      </c>
      <c r="B49" s="122" t="s">
        <v>93</v>
      </c>
      <c r="C49" s="132"/>
      <c r="D49" s="127"/>
      <c r="E49" s="124"/>
    </row>
    <row r="50" spans="1:5">
      <c r="A50" s="121" t="s">
        <v>116</v>
      </c>
      <c r="B50" s="122"/>
      <c r="C50" s="123">
        <f>SUM(C51+C52)</f>
        <v>1359.7</v>
      </c>
      <c r="D50" s="127"/>
      <c r="E50" s="124">
        <f t="shared" si="1"/>
        <v>1359.7</v>
      </c>
    </row>
    <row r="51" spans="1:5">
      <c r="A51" s="133" t="s">
        <v>85</v>
      </c>
      <c r="B51" s="126">
        <v>1</v>
      </c>
      <c r="C51" s="127">
        <v>1359.7</v>
      </c>
      <c r="D51" s="127"/>
      <c r="E51" s="129">
        <f t="shared" si="1"/>
        <v>1359.7</v>
      </c>
    </row>
    <row r="52" spans="1:5">
      <c r="A52" s="133" t="s">
        <v>86</v>
      </c>
      <c r="B52" s="126">
        <v>2</v>
      </c>
      <c r="C52" s="127"/>
      <c r="D52" s="127"/>
      <c r="E52" s="124"/>
    </row>
    <row r="53" spans="1:5">
      <c r="A53" s="121" t="s">
        <v>107</v>
      </c>
      <c r="B53" s="122"/>
      <c r="C53" s="123">
        <f>SUM(C54+C57)</f>
        <v>1359.7</v>
      </c>
      <c r="D53" s="123">
        <f>SUM(D54+D57)</f>
        <v>0</v>
      </c>
      <c r="E53" s="124">
        <f t="shared" si="1"/>
        <v>1359.7</v>
      </c>
    </row>
    <row r="54" spans="1:5">
      <c r="A54" s="121" t="s">
        <v>121</v>
      </c>
      <c r="B54" s="122" t="s">
        <v>122</v>
      </c>
      <c r="C54" s="123">
        <f>SUM(C55:C56)</f>
        <v>1214.7</v>
      </c>
      <c r="D54" s="123">
        <f>SUM(D55:D56)</f>
        <v>0</v>
      </c>
      <c r="E54" s="124">
        <f t="shared" si="1"/>
        <v>1214.7</v>
      </c>
    </row>
    <row r="55" spans="1:5">
      <c r="A55" s="133" t="s">
        <v>123</v>
      </c>
      <c r="B55" s="126">
        <v>8502</v>
      </c>
      <c r="C55" s="127">
        <v>879.6</v>
      </c>
      <c r="D55" s="127"/>
      <c r="E55" s="129">
        <f t="shared" si="1"/>
        <v>879.6</v>
      </c>
    </row>
    <row r="56" spans="1:5" ht="30">
      <c r="A56" s="133" t="s">
        <v>124</v>
      </c>
      <c r="B56" s="126" t="s">
        <v>125</v>
      </c>
      <c r="C56" s="127">
        <v>335.1</v>
      </c>
      <c r="D56" s="127"/>
      <c r="E56" s="144">
        <f t="shared" si="1"/>
        <v>335.1</v>
      </c>
    </row>
    <row r="57" spans="1:5">
      <c r="A57" s="131" t="s">
        <v>126</v>
      </c>
      <c r="B57" s="122" t="s">
        <v>127</v>
      </c>
      <c r="C57" s="123">
        <f>SUM(C58:C59)</f>
        <v>145</v>
      </c>
      <c r="D57" s="123">
        <f>SUM(D58:D59)</f>
        <v>0</v>
      </c>
      <c r="E57" s="124">
        <f t="shared" si="1"/>
        <v>145</v>
      </c>
    </row>
    <row r="58" spans="1:5">
      <c r="A58" s="133" t="s">
        <v>128</v>
      </c>
      <c r="B58" s="126">
        <v>8602</v>
      </c>
      <c r="C58" s="127">
        <v>70</v>
      </c>
      <c r="D58" s="127"/>
      <c r="E58" s="129">
        <f t="shared" si="1"/>
        <v>70</v>
      </c>
    </row>
    <row r="59" spans="1:5">
      <c r="A59" s="133" t="s">
        <v>129</v>
      </c>
      <c r="B59" s="126">
        <v>8603</v>
      </c>
      <c r="C59" s="127">
        <v>75</v>
      </c>
      <c r="D59" s="127"/>
      <c r="E59" s="129">
        <f t="shared" si="1"/>
        <v>75</v>
      </c>
    </row>
    <row r="60" spans="1:5">
      <c r="A60" s="131" t="s">
        <v>130</v>
      </c>
      <c r="B60" s="122" t="s">
        <v>131</v>
      </c>
      <c r="C60" s="132"/>
      <c r="D60" s="127"/>
      <c r="E60" s="124"/>
    </row>
    <row r="61" spans="1:5">
      <c r="A61" s="121" t="s">
        <v>116</v>
      </c>
      <c r="B61" s="122"/>
      <c r="C61" s="123">
        <f>SUM(C62:C63)</f>
        <v>30699.100000000002</v>
      </c>
      <c r="D61" s="123">
        <f>SUM(D62:D63)</f>
        <v>0</v>
      </c>
      <c r="E61" s="124">
        <f t="shared" si="1"/>
        <v>30699.100000000002</v>
      </c>
    </row>
    <row r="62" spans="1:5">
      <c r="A62" s="133" t="s">
        <v>85</v>
      </c>
      <c r="B62" s="126">
        <v>1</v>
      </c>
      <c r="C62" s="127">
        <v>23012.400000000001</v>
      </c>
      <c r="D62" s="127"/>
      <c r="E62" s="129">
        <f t="shared" si="1"/>
        <v>23012.400000000001</v>
      </c>
    </row>
    <row r="63" spans="1:5">
      <c r="A63" s="133" t="s">
        <v>86</v>
      </c>
      <c r="B63" s="126">
        <v>2</v>
      </c>
      <c r="C63" s="127">
        <v>7686.7</v>
      </c>
      <c r="D63" s="127"/>
      <c r="E63" s="129">
        <f t="shared" si="1"/>
        <v>7686.7</v>
      </c>
    </row>
    <row r="64" spans="1:5">
      <c r="A64" s="121" t="s">
        <v>107</v>
      </c>
      <c r="B64" s="122"/>
      <c r="C64" s="123">
        <f>SUM(C65)</f>
        <v>30665.5</v>
      </c>
      <c r="D64" s="123">
        <f>SUM(D65)</f>
        <v>0</v>
      </c>
      <c r="E64" s="124">
        <f t="shared" si="1"/>
        <v>30665.5</v>
      </c>
    </row>
    <row r="65" spans="1:6">
      <c r="A65" s="121" t="s">
        <v>132</v>
      </c>
      <c r="B65" s="122" t="s">
        <v>133</v>
      </c>
      <c r="C65" s="123">
        <f>SUM(C66:C67)</f>
        <v>30665.5</v>
      </c>
      <c r="D65" s="123">
        <f>SUM(D66:D67)</f>
        <v>0</v>
      </c>
      <c r="E65" s="124">
        <f t="shared" si="1"/>
        <v>30665.5</v>
      </c>
    </row>
    <row r="66" spans="1:6">
      <c r="A66" s="145" t="s">
        <v>134</v>
      </c>
      <c r="B66" s="126">
        <v>8802</v>
      </c>
      <c r="C66" s="127">
        <v>26335.200000000001</v>
      </c>
      <c r="D66" s="127"/>
      <c r="E66" s="129">
        <f t="shared" si="1"/>
        <v>26335.200000000001</v>
      </c>
    </row>
    <row r="67" spans="1:6">
      <c r="A67" s="145" t="s">
        <v>135</v>
      </c>
      <c r="B67" s="126" t="s">
        <v>136</v>
      </c>
      <c r="C67" s="127">
        <v>4330.3</v>
      </c>
      <c r="D67" s="127"/>
      <c r="E67" s="129">
        <f t="shared" si="1"/>
        <v>4330.3</v>
      </c>
    </row>
    <row r="68" spans="1:6">
      <c r="A68" s="131" t="s">
        <v>137</v>
      </c>
      <c r="B68" s="122">
        <v>10</v>
      </c>
      <c r="C68" s="132"/>
      <c r="D68" s="127"/>
      <c r="E68" s="124"/>
    </row>
    <row r="69" spans="1:6">
      <c r="A69" s="121" t="s">
        <v>116</v>
      </c>
      <c r="B69" s="122"/>
      <c r="C69" s="123">
        <f>SUM(C70)</f>
        <v>40.1</v>
      </c>
      <c r="D69" s="127"/>
      <c r="E69" s="124">
        <f t="shared" si="1"/>
        <v>40.1</v>
      </c>
    </row>
    <row r="70" spans="1:6">
      <c r="A70" s="133" t="s">
        <v>85</v>
      </c>
      <c r="B70" s="126">
        <v>1</v>
      </c>
      <c r="C70" s="127">
        <v>40.1</v>
      </c>
      <c r="D70" s="127"/>
      <c r="E70" s="129">
        <f t="shared" si="1"/>
        <v>40.1</v>
      </c>
    </row>
    <row r="71" spans="1:6">
      <c r="A71" s="133" t="s">
        <v>86</v>
      </c>
      <c r="B71" s="126">
        <v>2</v>
      </c>
      <c r="C71" s="127"/>
      <c r="D71" s="127"/>
      <c r="E71" s="124"/>
    </row>
    <row r="72" spans="1:6">
      <c r="A72" s="121" t="s">
        <v>107</v>
      </c>
      <c r="B72" s="122"/>
      <c r="C72" s="123">
        <f>SUM(C74:C74)</f>
        <v>40.1</v>
      </c>
      <c r="D72" s="127"/>
      <c r="E72" s="124">
        <f t="shared" si="1"/>
        <v>40.1</v>
      </c>
    </row>
    <row r="73" spans="1:6">
      <c r="A73" s="121" t="s">
        <v>137</v>
      </c>
      <c r="B73" s="122" t="s">
        <v>138</v>
      </c>
      <c r="C73" s="123">
        <f>SUM(C74)</f>
        <v>40.1</v>
      </c>
      <c r="D73" s="127"/>
      <c r="E73" s="124">
        <f t="shared" si="1"/>
        <v>40.1</v>
      </c>
    </row>
    <row r="74" spans="1:6" ht="15.75" thickBot="1">
      <c r="A74" s="146" t="s">
        <v>139</v>
      </c>
      <c r="B74" s="147">
        <v>9019</v>
      </c>
      <c r="C74" s="148">
        <v>40.1</v>
      </c>
      <c r="D74" s="149"/>
      <c r="E74" s="150">
        <f t="shared" si="1"/>
        <v>40.1</v>
      </c>
    </row>
    <row r="75" spans="1:6" ht="15.75">
      <c r="A75" s="36" t="s">
        <v>19</v>
      </c>
      <c r="B75" s="37"/>
      <c r="C75" s="38"/>
      <c r="D75" s="39"/>
      <c r="E75" s="40"/>
      <c r="F75" s="17"/>
    </row>
    <row r="76" spans="1:6" ht="15.75">
      <c r="A76" s="41"/>
      <c r="B76" s="37"/>
      <c r="C76" s="38"/>
      <c r="D76" s="42"/>
      <c r="E76" s="43"/>
      <c r="F76" s="17"/>
    </row>
    <row r="77" spans="1:6" ht="15.75" hidden="1">
      <c r="A77" s="41" t="s">
        <v>20</v>
      </c>
      <c r="C77" s="38"/>
      <c r="D77" s="151"/>
      <c r="E77" s="43"/>
      <c r="F77" s="17"/>
    </row>
    <row r="78" spans="1:6" s="19" customFormat="1">
      <c r="A78" s="159" t="s">
        <v>21</v>
      </c>
      <c r="B78" s="159"/>
      <c r="C78" s="159"/>
      <c r="D78" s="159"/>
      <c r="E78" s="159"/>
    </row>
    <row r="80" spans="1:6" s="19" customFormat="1">
      <c r="D80" s="152"/>
    </row>
  </sheetData>
  <mergeCells count="4">
    <mergeCell ref="D1:E1"/>
    <mergeCell ref="A6:E6"/>
    <mergeCell ref="A7:E7"/>
    <mergeCell ref="A78:E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 1</vt:lpstr>
      <vt:lpstr>Anexa 2</vt:lpstr>
      <vt:lpstr>Anexa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2015-11-10T18:49:47Z</cp:lastPrinted>
  <dcterms:created xsi:type="dcterms:W3CDTF">2006-11-28T13:39:51Z</dcterms:created>
  <dcterms:modified xsi:type="dcterms:W3CDTF">2016-11-16T12:08:26Z</dcterms:modified>
</cp:coreProperties>
</file>