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anexa 1" sheetId="1" r:id="rId1"/>
    <sheet name="anexa 2" sheetId="21" r:id="rId2"/>
    <sheet name="anexa 3 " sheetId="15" r:id="rId3"/>
  </sheets>
  <calcPr calcId="125725"/>
</workbook>
</file>

<file path=xl/calcChain.xml><?xml version="1.0" encoding="utf-8"?>
<calcChain xmlns="http://schemas.openxmlformats.org/spreadsheetml/2006/main">
  <c r="D15" i="1"/>
  <c r="E15"/>
  <c r="D18"/>
  <c r="E18"/>
  <c r="C14"/>
  <c r="C15"/>
  <c r="C16"/>
  <c r="C17"/>
  <c r="C18"/>
  <c r="E58" i="21"/>
  <c r="E57"/>
  <c r="E56"/>
  <c r="E55"/>
  <c r="E54"/>
  <c r="E53"/>
  <c r="E52"/>
  <c r="E51"/>
  <c r="E50"/>
  <c r="E49"/>
  <c r="E48"/>
  <c r="E47"/>
  <c r="E46" s="1"/>
  <c r="E45"/>
  <c r="E44"/>
  <c r="E43"/>
  <c r="E42"/>
  <c r="E41" s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 s="1"/>
  <c r="E10" l="1"/>
  <c r="E14" i="1" s="1"/>
  <c r="E21" l="1"/>
  <c r="E76" i="15"/>
  <c r="E75" s="1"/>
  <c r="E74" s="1"/>
  <c r="E72"/>
  <c r="E71" s="1"/>
  <c r="E69"/>
  <c r="E68"/>
  <c r="E67"/>
  <c r="E66" s="1"/>
  <c r="E65"/>
  <c r="E64"/>
  <c r="E63"/>
  <c r="E61"/>
  <c r="E60"/>
  <c r="E59" s="1"/>
  <c r="E58"/>
  <c r="E57"/>
  <c r="E56"/>
  <c r="E55" s="1"/>
  <c r="E53"/>
  <c r="E52" s="1"/>
  <c r="E50"/>
  <c r="E49"/>
  <c r="E48"/>
  <c r="E47" s="1"/>
  <c r="E46"/>
  <c r="E45"/>
  <c r="E44"/>
  <c r="E42"/>
  <c r="E41"/>
  <c r="E40" s="1"/>
  <c r="E38"/>
  <c r="E37" s="1"/>
  <c r="E35"/>
  <c r="E34" s="1"/>
  <c r="E33"/>
  <c r="E32" s="1"/>
  <c r="E31" s="1"/>
  <c r="E29"/>
  <c r="E28"/>
  <c r="E26"/>
  <c r="E25"/>
  <c r="E24" s="1"/>
  <c r="E22"/>
  <c r="E21" s="1"/>
  <c r="E19"/>
  <c r="E18" s="1"/>
  <c r="E17"/>
  <c r="E16" s="1"/>
  <c r="E15"/>
  <c r="E14" s="1"/>
  <c r="E13" s="1"/>
  <c r="E12"/>
  <c r="E7"/>
  <c r="E6" l="1"/>
  <c r="E16" i="1" s="1"/>
  <c r="E17" s="1"/>
  <c r="E11" i="15"/>
  <c r="E10" s="1"/>
  <c r="D16" i="21" l="1"/>
  <c r="C16"/>
  <c r="D59" i="15" l="1"/>
  <c r="C75"/>
  <c r="C74" s="1"/>
  <c r="C72" s="1"/>
  <c r="C71" s="1"/>
  <c r="C67"/>
  <c r="C66" s="1"/>
  <c r="C64" s="1"/>
  <c r="C63" s="1"/>
  <c r="C59"/>
  <c r="C56"/>
  <c r="C48"/>
  <c r="C47" s="1"/>
  <c r="C45" s="1"/>
  <c r="C44" s="1"/>
  <c r="C41"/>
  <c r="C40" s="1"/>
  <c r="C38" s="1"/>
  <c r="C37" s="1"/>
  <c r="C34"/>
  <c r="C32"/>
  <c r="C25"/>
  <c r="C24" s="1"/>
  <c r="C22" s="1"/>
  <c r="C21" s="1"/>
  <c r="C18"/>
  <c r="C16"/>
  <c r="C14"/>
  <c r="C51" i="21"/>
  <c r="C49"/>
  <c r="C46"/>
  <c r="C44"/>
  <c r="C41"/>
  <c r="C39"/>
  <c r="C37"/>
  <c r="C35"/>
  <c r="C33"/>
  <c r="C24"/>
  <c r="C20"/>
  <c r="C11"/>
  <c r="C57"/>
  <c r="C10" l="1"/>
  <c r="C55" i="15"/>
  <c r="C53" s="1"/>
  <c r="C52" s="1"/>
  <c r="C31"/>
  <c r="C29" s="1"/>
  <c r="C28" s="1"/>
  <c r="C13"/>
  <c r="C10" l="1"/>
  <c r="C11"/>
  <c r="C6"/>
  <c r="D16"/>
  <c r="D18"/>
  <c r="D25"/>
  <c r="D24" s="1"/>
  <c r="D22" s="1"/>
  <c r="D21" s="1"/>
  <c r="D28"/>
  <c r="D32"/>
  <c r="D41"/>
  <c r="D40" s="1"/>
  <c r="D38" s="1"/>
  <c r="D37" s="1"/>
  <c r="D44"/>
  <c r="D48"/>
  <c r="D47" s="1"/>
  <c r="D56"/>
  <c r="D55" s="1"/>
  <c r="D53" s="1"/>
  <c r="D52" s="1"/>
  <c r="D67"/>
  <c r="D66" s="1"/>
  <c r="D64" s="1"/>
  <c r="D63" s="1"/>
  <c r="D71"/>
  <c r="D75"/>
  <c r="D74" s="1"/>
  <c r="D14"/>
  <c r="D34"/>
  <c r="D51" i="21"/>
  <c r="D49"/>
  <c r="D46"/>
  <c r="D44"/>
  <c r="D41"/>
  <c r="D39"/>
  <c r="D37"/>
  <c r="D35"/>
  <c r="D33"/>
  <c r="D24"/>
  <c r="D20"/>
  <c r="D11"/>
  <c r="D57"/>
  <c r="D10" l="1"/>
  <c r="D14" i="1" s="1"/>
  <c r="D13" i="15"/>
  <c r="D11" s="1"/>
  <c r="D10" s="1"/>
  <c r="D31"/>
  <c r="D6" s="1"/>
  <c r="D16" i="1" s="1"/>
  <c r="D17" l="1"/>
</calcChain>
</file>

<file path=xl/sharedStrings.xml><?xml version="1.0" encoding="utf-8"?>
<sst xmlns="http://schemas.openxmlformats.org/spreadsheetml/2006/main" count="204" uniqueCount="155">
  <si>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</si>
  <si>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</si>
  <si>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</si>
  <si>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</si>
  <si>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</si>
  <si>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</si>
  <si>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</si>
  <si>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</si>
  <si>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</si>
  <si>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</si>
  <si>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</si>
  <si>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</si>
  <si>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</si>
  <si>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</si>
  <si>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</si>
  <si>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</si>
  <si>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</si>
  <si>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</si>
  <si>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</si>
  <si>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</si>
  <si>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</si>
  <si>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</si>
  <si>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</si>
  <si>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</si>
  <si>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</si>
  <si>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</si>
  <si>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</si>
  <si>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</si>
  <si>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</si>
  <si>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</si>
  <si>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</si>
  <si>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</si>
  <si>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</si>
  <si>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</si>
  <si>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</si>
  <si>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</si>
  <si>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</si>
  <si>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</si>
  <si>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</si>
  <si>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</si>
  <si>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</si>
  <si>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</si>
  <si>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</si>
  <si>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</si>
  <si>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</si>
  <si>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</si>
  <si>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</si>
  <si>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</si>
  <si>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</si>
  <si>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</si>
  <si>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</si>
  <si>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</si>
  <si>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</si>
  <si>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</si>
  <si>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</si>
  <si>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</si>
  <si>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</si>
  <si>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</si>
  <si>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</si>
  <si>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</si>
  <si>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</si>
  <si>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</si>
  <si>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</si>
  <si>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</si>
  <si>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</si>
  <si>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</si>
  <si>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</si>
  <si>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</si>
  <si>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</si>
  <si>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</si>
  <si>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</si>
  <si>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</si>
  <si>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</si>
  <si>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</si>
  <si>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</si>
  <si>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</si>
  <si>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</si>
  <si>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</si>
  <si>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</si>
  <si>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</si>
  <si>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</si>
  <si>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</si>
  <si>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</si>
  <si>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</si>
  <si>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</si>
  <si>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</si>
  <si>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</si>
  <si>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</si>
  <si>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</si>
  <si>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</si>
  <si>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</si>
  <si>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</si>
  <si>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</si>
  <si>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</si>
  <si>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</si>
  <si>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</si>
  <si>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</si>
  <si>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</si>
  <si>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</si>
  <si>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</si>
  <si>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</si>
  <si>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</si>
  <si>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</si>
  <si>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</si>
  <si>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</si>
  <si>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</si>
  <si>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</si>
  <si>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</si>
  <si>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</si>
  <si>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</si>
  <si>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</si>
  <si>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</si>
  <si>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</si>
  <si>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</si>
  <si>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</si>
  <si>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</si>
  <si>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</si>
  <si>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</si>
  <si>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</si>
  <si>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</si>
  <si>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</si>
  <si>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Indicatorii generali şi sursele de finanţare ale bugetului municipal Orhei 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</si>
  <si>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</si>
  <si>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</si>
  <si>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</si>
  <si>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</si>
  <si>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</si>
  <si>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</si>
  <si>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</si>
  <si>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</si>
  <si>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 xml:space="preserve">        Contabilul şef                                            Anastasia Ţurcan</t>
  </si>
  <si>
    <t>Executori:</t>
  </si>
  <si>
    <t>O.Zgureanu</t>
  </si>
  <si>
    <t>Executor: O.Zgureanu</t>
  </si>
  <si>
    <t>Protecție și salvare pe apă</t>
  </si>
  <si>
    <t>3703</t>
  </si>
  <si>
    <t>Alte transferuri curente primite cu destinație generală între bugetul de stat și bugetele locale de nivelul I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</si>
  <si>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2019</t>
    </r>
  </si>
  <si>
    <t>pentru anul 2019</t>
  </si>
  <si>
    <t xml:space="preserve">Donaţii voluntare pentru cheltuieli curente </t>
  </si>
  <si>
    <t>Donaţii voluntare pentru cheltuieli curente din surse interne pentru susţinerea bugetului local de nivelul I</t>
  </si>
  <si>
    <t xml:space="preserve">Donaţii voluntare pentru cheltuieli curente din surse interne pentru instituţiile bugetare </t>
  </si>
  <si>
    <t>Donaţii voluntare pentru cheltuieli capitale</t>
  </si>
  <si>
    <t>Donaţii voluntare pentru cheltuieli capitale din surse interne pentru susţinerea bugetului local de nivelul I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</si>
  <si>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  <r>
      <rPr>
        <sz val="11"/>
        <color theme="1"/>
        <rFont val="Calibri"/>
        <family val="2"/>
        <charset val="204"/>
        <scheme val="minor"/>
      </rPr>
      <t/>
    </r>
  </si>
  <si>
    <t>Micşorarea volumului acţiunilor şi a cotei părţi în capitalul social în interiorul ţării</t>
  </si>
  <si>
    <t>Vînzarea apartamentelor către cetăţeni</t>
  </si>
  <si>
    <t>Propus la  modificare</t>
  </si>
  <si>
    <t>mii lei</t>
  </si>
  <si>
    <t xml:space="preserve"> Resursele şi cheltuielile bugetului municipal conform clasificației funcționale și pe programe  pentru anul 2019</t>
  </si>
  <si>
    <t>076700407</t>
  </si>
  <si>
    <t>ANEXA nr. 3</t>
  </si>
  <si>
    <t>Precizat</t>
  </si>
  <si>
    <t xml:space="preserve">Precizat </t>
  </si>
  <si>
    <t xml:space="preserve"> Modificat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</si>
</sst>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1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7" fillId="0" borderId="0"/>
    <xf numFmtId="0" fontId="35" fillId="0" borderId="0"/>
    <xf numFmtId="0" fontId="36" fillId="0" borderId="0"/>
    <xf numFmtId="0" fontId="29" fillId="0" borderId="0"/>
    <xf numFmtId="0" fontId="29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20" fillId="0" borderId="1" xfId="0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center"/>
    </xf>
    <xf numFmtId="0" fontId="24" fillId="0" borderId="1" xfId="0" quotePrefix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left" wrapText="1"/>
    </xf>
    <xf numFmtId="49" fontId="21" fillId="3" borderId="1" xfId="0" applyNumberFormat="1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8" fillId="3" borderId="1" xfId="7" applyFont="1" applyFill="1" applyBorder="1" applyAlignment="1">
      <alignment horizontal="left" vertical="center" wrapText="1" indent="1"/>
    </xf>
    <xf numFmtId="0" fontId="28" fillId="3" borderId="1" xfId="7" applyFont="1" applyFill="1" applyBorder="1" applyAlignment="1">
      <alignment horizontal="center" vertical="center"/>
    </xf>
    <xf numFmtId="49" fontId="25" fillId="3" borderId="1" xfId="6" applyNumberFormat="1" applyFont="1" applyFill="1" applyBorder="1" applyAlignment="1">
      <alignment horizontal="center"/>
    </xf>
    <xf numFmtId="0" fontId="4" fillId="0" borderId="0" xfId="9" applyFont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49" fontId="12" fillId="3" borderId="1" xfId="0" applyNumberFormat="1" applyFont="1" applyFill="1" applyBorder="1" applyAlignment="1">
      <alignment horizontal="justify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vertical="center" wrapText="1"/>
    </xf>
    <xf numFmtId="0" fontId="33" fillId="3" borderId="1" xfId="5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justify"/>
    </xf>
    <xf numFmtId="0" fontId="5" fillId="0" borderId="0" xfId="0" applyFont="1" applyAlignment="1"/>
    <xf numFmtId="49" fontId="1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justify"/>
    </xf>
    <xf numFmtId="164" fontId="9" fillId="3" borderId="1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4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15" fillId="0" borderId="1" xfId="0" applyFont="1" applyBorder="1"/>
    <xf numFmtId="0" fontId="0" fillId="0" borderId="1" xfId="0" applyBorder="1"/>
    <xf numFmtId="164" fontId="5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5" fillId="0" borderId="1" xfId="0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0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0" fillId="0" borderId="0" xfId="0" applyAlignment="1">
      <alignment vertical="top"/>
    </xf>
    <xf numFmtId="49" fontId="30" fillId="0" borderId="0" xfId="0" applyNumberFormat="1" applyFont="1" applyAlignment="1">
      <alignment horizontal="justify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38" fillId="0" borderId="1" xfId="1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3" borderId="1" xfId="0" applyFont="1" applyFill="1" applyBorder="1" applyAlignment="1">
      <alignment horizontal="center" vertical="top" wrapText="1"/>
    </xf>
    <xf numFmtId="164" fontId="33" fillId="0" borderId="1" xfId="0" applyNumberFormat="1" applyFont="1" applyBorder="1" applyAlignment="1">
      <alignment horizontal="center" vertical="top"/>
    </xf>
    <xf numFmtId="0" fontId="12" fillId="0" borderId="0" xfId="1" applyFont="1" applyAlignment="1">
      <alignment horizontal="right"/>
    </xf>
    <xf numFmtId="0" fontId="19" fillId="0" borderId="2" xfId="0" applyFont="1" applyBorder="1" applyAlignment="1">
      <alignment horizontal="center"/>
    </xf>
    <xf numFmtId="0" fontId="12" fillId="0" borderId="0" xfId="1" applyFont="1" applyAlignment="1">
      <alignment horizontal="right"/>
    </xf>
    <xf numFmtId="0" fontId="1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164" fontId="33" fillId="0" borderId="1" xfId="0" applyNumberFormat="1" applyFont="1" applyBorder="1" applyAlignment="1">
      <alignment horizontal="center" vertical="center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0" workbookViewId="0">
      <selection activeCell="D17" sqref="D17"/>
    </sheetView>
  </sheetViews>
  <sheetFormatPr defaultRowHeight="15"/>
  <cols>
    <col min="1" max="1" width="38.85546875" customWidth="1"/>
    <col min="2" max="2" width="10.7109375" style="1" customWidth="1"/>
    <col min="3" max="3" width="9.42578125" customWidth="1"/>
    <col min="4" max="4" width="11.7109375" customWidth="1"/>
    <col min="5" max="5" width="10.7109375" customWidth="1"/>
  </cols>
  <sheetData>
    <row r="1" spans="1:5">
      <c r="B1" s="149"/>
      <c r="C1" s="149"/>
      <c r="D1" s="149" t="s">
        <v>53</v>
      </c>
      <c r="E1" s="149"/>
    </row>
    <row r="2" spans="1:5">
      <c r="B2" s="7"/>
      <c r="C2" s="98"/>
      <c r="D2" s="7"/>
      <c r="E2" s="147" t="s">
        <v>115</v>
      </c>
    </row>
    <row r="3" spans="1:5" ht="24" customHeight="1">
      <c r="B3" s="7"/>
      <c r="C3" s="98"/>
      <c r="D3" s="7"/>
      <c r="E3" s="147" t="s">
        <v>144</v>
      </c>
    </row>
    <row r="4" spans="1:5">
      <c r="B4" s="7"/>
      <c r="C4" s="98"/>
      <c r="D4" s="127"/>
    </row>
    <row r="5" spans="1:5">
      <c r="B5" s="7"/>
      <c r="C5" s="98"/>
      <c r="D5" s="127"/>
    </row>
    <row r="6" spans="1:5">
      <c r="B6" s="7"/>
      <c r="C6" s="98"/>
      <c r="D6" s="127"/>
    </row>
    <row r="7" spans="1:5">
      <c r="B7" s="7"/>
      <c r="C7" s="98"/>
      <c r="D7" s="127"/>
    </row>
    <row r="8" spans="1:5">
      <c r="B8" s="7"/>
      <c r="C8" s="98"/>
      <c r="D8" s="127"/>
    </row>
    <row r="9" spans="1:5">
      <c r="B9" s="7"/>
      <c r="C9" s="98"/>
      <c r="D9" s="127"/>
    </row>
    <row r="10" spans="1:5">
      <c r="A10" s="11"/>
    </row>
    <row r="11" spans="1:5" ht="15.75">
      <c r="A11" s="22" t="s">
        <v>121</v>
      </c>
    </row>
    <row r="12" spans="1:5" ht="15.75">
      <c r="A12" s="150" t="s">
        <v>138</v>
      </c>
      <c r="B12" s="150"/>
      <c r="C12" s="150"/>
      <c r="D12" s="128"/>
      <c r="E12" s="148" t="s">
        <v>148</v>
      </c>
    </row>
    <row r="13" spans="1:5" ht="57" customHeight="1">
      <c r="A13" s="2" t="s">
        <v>0</v>
      </c>
      <c r="B13" s="26" t="s">
        <v>2</v>
      </c>
      <c r="C13" s="115" t="s">
        <v>152</v>
      </c>
      <c r="D13" s="116" t="s">
        <v>147</v>
      </c>
      <c r="E13" s="116" t="s">
        <v>154</v>
      </c>
    </row>
    <row r="14" spans="1:5" s="24" customFormat="1" ht="15" customHeight="1">
      <c r="A14" s="23" t="s">
        <v>4</v>
      </c>
      <c r="B14" s="26">
        <v>1</v>
      </c>
      <c r="C14" s="4">
        <f>SUM('anexa 2'!C10)</f>
        <v>108468.5</v>
      </c>
      <c r="D14" s="4">
        <f>SUM('anexa 2'!D10)</f>
        <v>209.1</v>
      </c>
      <c r="E14" s="4">
        <f>SUM('anexa 2'!E10)</f>
        <v>108677.59999999999</v>
      </c>
    </row>
    <row r="15" spans="1:5" s="24" customFormat="1" ht="15" customHeight="1">
      <c r="A15" s="25" t="s">
        <v>3</v>
      </c>
      <c r="B15" s="26"/>
      <c r="C15" s="4">
        <f>SUM('anexa 2'!C51)</f>
        <v>41609.899999999994</v>
      </c>
      <c r="D15" s="4">
        <f>SUM('anexa 2'!D51)</f>
        <v>0</v>
      </c>
      <c r="E15" s="4">
        <f>SUM('anexa 2'!E51)</f>
        <v>41609.899999999994</v>
      </c>
    </row>
    <row r="16" spans="1:5" s="24" customFormat="1" ht="15" customHeight="1">
      <c r="A16" s="23" t="s">
        <v>6</v>
      </c>
      <c r="B16" s="26" t="s">
        <v>7</v>
      </c>
      <c r="C16" s="4">
        <f>SUM('anexa 3 '!C6)</f>
        <v>125988.40000000001</v>
      </c>
      <c r="D16" s="4">
        <f>SUM('anexa 3 '!D6)</f>
        <v>209.1</v>
      </c>
      <c r="E16" s="4">
        <f>SUM('anexa 3 '!E6)</f>
        <v>126197.5</v>
      </c>
    </row>
    <row r="17" spans="1:5" s="24" customFormat="1" ht="15.75">
      <c r="A17" s="23" t="s">
        <v>8</v>
      </c>
      <c r="B17" s="26" t="s">
        <v>9</v>
      </c>
      <c r="C17" s="4">
        <f>SUM(C14-C16)</f>
        <v>-17519.900000000009</v>
      </c>
      <c r="D17" s="4">
        <f t="shared" ref="D17:E17" si="0">SUM(D14-D16)</f>
        <v>0</v>
      </c>
      <c r="E17" s="4">
        <f t="shared" si="0"/>
        <v>-17519.900000000009</v>
      </c>
    </row>
    <row r="18" spans="1:5" s="24" customFormat="1" ht="15.75">
      <c r="A18" s="23" t="s">
        <v>10</v>
      </c>
      <c r="B18" s="26" t="s">
        <v>11</v>
      </c>
      <c r="C18" s="4">
        <f>SUM(C20:C21)</f>
        <v>17519.900000000001</v>
      </c>
      <c r="D18" s="4">
        <f t="shared" ref="D18:E18" si="1">SUM(D20:D21)</f>
        <v>0</v>
      </c>
      <c r="E18" s="4">
        <f t="shared" si="1"/>
        <v>17519.900000000001</v>
      </c>
    </row>
    <row r="19" spans="1:5" s="24" customFormat="1" ht="15.75">
      <c r="A19" s="25" t="s">
        <v>5</v>
      </c>
      <c r="B19" s="26"/>
      <c r="C19" s="4"/>
      <c r="D19" s="112"/>
      <c r="E19" s="112"/>
    </row>
    <row r="20" spans="1:5" s="24" customFormat="1" ht="32.25" customHeight="1">
      <c r="A20" s="137" t="s">
        <v>76</v>
      </c>
      <c r="B20" s="26">
        <v>552120</v>
      </c>
      <c r="C20" s="4">
        <v>-988</v>
      </c>
      <c r="D20" s="4"/>
      <c r="E20" s="4">
        <v>-988</v>
      </c>
    </row>
    <row r="21" spans="1:5" s="24" customFormat="1" ht="32.25" customHeight="1">
      <c r="A21" s="137" t="s">
        <v>55</v>
      </c>
      <c r="B21" s="5">
        <v>910</v>
      </c>
      <c r="C21" s="126">
        <v>18507.900000000001</v>
      </c>
      <c r="D21" s="126"/>
      <c r="E21" s="126">
        <f>SUM(C21+D21)</f>
        <v>18507.900000000001</v>
      </c>
    </row>
    <row r="22" spans="1:5" s="24" customFormat="1" ht="15.75">
      <c r="A22" s="49"/>
      <c r="B22" s="50"/>
      <c r="C22" s="42"/>
      <c r="D22" s="42"/>
    </row>
    <row r="23" spans="1:5" ht="15.75">
      <c r="A23" s="28"/>
      <c r="B23" s="48"/>
      <c r="C23" s="42"/>
      <c r="D23" s="42"/>
    </row>
    <row r="24" spans="1:5" ht="15.75">
      <c r="A24" s="94" t="s">
        <v>130</v>
      </c>
      <c r="B24" s="29"/>
      <c r="C24" s="42"/>
      <c r="D24" s="42"/>
    </row>
    <row r="25" spans="1:5">
      <c r="A25" s="63"/>
    </row>
    <row r="27" spans="1:5">
      <c r="A27" s="93" t="s">
        <v>131</v>
      </c>
    </row>
    <row r="28" spans="1:5">
      <c r="A28" s="93" t="s">
        <v>132</v>
      </c>
    </row>
    <row r="29" spans="1:5" ht="15.75">
      <c r="A29" s="136" t="s">
        <v>150</v>
      </c>
    </row>
    <row r="30" spans="1:5" ht="18.75">
      <c r="A30" s="105"/>
    </row>
  </sheetData>
  <mergeCells count="3">
    <mergeCell ref="B1:C1"/>
    <mergeCell ref="A12:C12"/>
    <mergeCell ref="D1:E1"/>
  </mergeCells>
  <pageMargins left="0.85" right="0.28000000000000003" top="0.8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opLeftCell="A13" workbookViewId="0">
      <selection activeCell="D48" sqref="D48"/>
    </sheetView>
  </sheetViews>
  <sheetFormatPr defaultRowHeight="15"/>
  <cols>
    <col min="1" max="1" width="48" customWidth="1"/>
    <col min="2" max="2" width="7.5703125" customWidth="1"/>
    <col min="3" max="3" width="10.7109375" customWidth="1"/>
    <col min="5" max="5" width="10" customWidth="1"/>
  </cols>
  <sheetData>
    <row r="1" spans="1:5">
      <c r="B1" s="149"/>
      <c r="C1" s="149"/>
      <c r="D1" s="149" t="s">
        <v>128</v>
      </c>
      <c r="E1" s="149"/>
    </row>
    <row r="2" spans="1:5">
      <c r="B2" s="7"/>
      <c r="C2" s="98"/>
      <c r="D2" s="7"/>
      <c r="E2" s="111" t="s">
        <v>115</v>
      </c>
    </row>
    <row r="3" spans="1:5" ht="21" customHeight="1">
      <c r="A3" s="6"/>
      <c r="B3" s="7"/>
      <c r="C3" s="98"/>
      <c r="D3" s="7"/>
      <c r="E3" s="111" t="s">
        <v>144</v>
      </c>
    </row>
    <row r="4" spans="1:5">
      <c r="A4" s="6"/>
      <c r="B4" s="6"/>
    </row>
    <row r="5" spans="1:5" ht="14.45" customHeight="1">
      <c r="A5" s="6"/>
      <c r="B5" s="6"/>
    </row>
    <row r="6" spans="1:5" ht="18" customHeight="1">
      <c r="A6" s="152" t="s">
        <v>127</v>
      </c>
      <c r="B6" s="152"/>
      <c r="C6" s="152"/>
    </row>
    <row r="7" spans="1:5" ht="15.75">
      <c r="A7" s="152" t="s">
        <v>137</v>
      </c>
      <c r="B7" s="152"/>
      <c r="C7" s="152"/>
    </row>
    <row r="8" spans="1:5" ht="18" customHeight="1">
      <c r="A8" s="153"/>
      <c r="B8" s="153"/>
      <c r="C8" s="153"/>
      <c r="D8" s="151" t="s">
        <v>148</v>
      </c>
      <c r="E8" s="151"/>
    </row>
    <row r="9" spans="1:5" ht="38.25">
      <c r="A9" s="102" t="s">
        <v>13</v>
      </c>
      <c r="B9" s="103" t="s">
        <v>122</v>
      </c>
      <c r="C9" s="115" t="s">
        <v>152</v>
      </c>
      <c r="D9" s="116" t="s">
        <v>147</v>
      </c>
      <c r="E9" s="115" t="s">
        <v>153</v>
      </c>
    </row>
    <row r="10" spans="1:5" s="67" customFormat="1" ht="16.5" customHeight="1">
      <c r="A10" s="64" t="s">
        <v>77</v>
      </c>
      <c r="B10" s="65"/>
      <c r="C10" s="66">
        <f t="shared" ref="C10:D10" si="0">C11+C16+C20+C24+C33+C35+C37+C39+C41+C44+C46+C49+C51+C57</f>
        <v>108468.5</v>
      </c>
      <c r="D10" s="66">
        <f t="shared" si="0"/>
        <v>209.1</v>
      </c>
      <c r="E10" s="66">
        <f>E11+E16+E20+E24+E33+E35+E37+E39+E41+E44+E46+E49+E51+E57</f>
        <v>108677.59999999999</v>
      </c>
    </row>
    <row r="11" spans="1:5" s="67" customFormat="1" ht="16.5" customHeight="1">
      <c r="A11" s="68" t="s">
        <v>78</v>
      </c>
      <c r="B11" s="69">
        <v>1111</v>
      </c>
      <c r="C11" s="70">
        <f>SUM(C12:C15)</f>
        <v>18964.5</v>
      </c>
      <c r="D11" s="70">
        <f t="shared" ref="D11:E11" si="1">SUM(D12:D15)</f>
        <v>0</v>
      </c>
      <c r="E11" s="70">
        <f t="shared" si="1"/>
        <v>18964.5</v>
      </c>
    </row>
    <row r="12" spans="1:5" ht="14.25" customHeight="1">
      <c r="A12" s="71" t="s">
        <v>79</v>
      </c>
      <c r="B12" s="72">
        <v>111110</v>
      </c>
      <c r="C12" s="73">
        <v>18304.5</v>
      </c>
      <c r="D12" s="114"/>
      <c r="E12" s="74">
        <f t="shared" ref="E12:E56" si="2">SUM(C12+D12)</f>
        <v>18304.5</v>
      </c>
    </row>
    <row r="13" spans="1:5" ht="14.25" customHeight="1">
      <c r="A13" s="75" t="s">
        <v>80</v>
      </c>
      <c r="B13" s="72">
        <v>111121</v>
      </c>
      <c r="C13" s="73">
        <v>500</v>
      </c>
      <c r="D13" s="114"/>
      <c r="E13" s="74">
        <f t="shared" si="2"/>
        <v>500</v>
      </c>
    </row>
    <row r="14" spans="1:5" ht="27.75" customHeight="1">
      <c r="A14" s="75" t="s">
        <v>123</v>
      </c>
      <c r="B14" s="72">
        <v>111124</v>
      </c>
      <c r="C14" s="73">
        <v>125</v>
      </c>
      <c r="D14" s="114"/>
      <c r="E14" s="74">
        <f t="shared" si="2"/>
        <v>125</v>
      </c>
    </row>
    <row r="15" spans="1:5" ht="24" customHeight="1">
      <c r="A15" s="76" t="s">
        <v>81</v>
      </c>
      <c r="B15" s="72">
        <v>111130</v>
      </c>
      <c r="C15" s="73">
        <v>35</v>
      </c>
      <c r="D15" s="114"/>
      <c r="E15" s="74">
        <f t="shared" si="2"/>
        <v>35</v>
      </c>
    </row>
    <row r="16" spans="1:5" s="67" customFormat="1" ht="18" customHeight="1">
      <c r="A16" s="77" t="s">
        <v>82</v>
      </c>
      <c r="B16" s="78">
        <v>1131</v>
      </c>
      <c r="C16" s="79">
        <f>SUM(C17:C19)</f>
        <v>47.7</v>
      </c>
      <c r="D16" s="79">
        <f t="shared" ref="D16:E16" si="3">SUM(D17:D19)</f>
        <v>0</v>
      </c>
      <c r="E16" s="74">
        <f t="shared" si="2"/>
        <v>47.7</v>
      </c>
    </row>
    <row r="17" spans="1:5" ht="25.5" customHeight="1">
      <c r="A17" s="80" t="s">
        <v>83</v>
      </c>
      <c r="B17" s="43">
        <v>113110</v>
      </c>
      <c r="C17" s="73">
        <v>4.5</v>
      </c>
      <c r="D17" s="114"/>
      <c r="E17" s="74">
        <f t="shared" si="2"/>
        <v>4.5</v>
      </c>
    </row>
    <row r="18" spans="1:5" ht="25.5" customHeight="1">
      <c r="A18" s="81" t="s">
        <v>84</v>
      </c>
      <c r="B18" s="44" t="s">
        <v>85</v>
      </c>
      <c r="C18" s="73">
        <v>3.1</v>
      </c>
      <c r="D18" s="114"/>
      <c r="E18" s="74">
        <f t="shared" si="2"/>
        <v>3.1</v>
      </c>
    </row>
    <row r="19" spans="1:5" ht="16.5" customHeight="1">
      <c r="A19" s="80" t="s">
        <v>86</v>
      </c>
      <c r="B19" s="43">
        <v>113130</v>
      </c>
      <c r="C19" s="73">
        <v>40.1</v>
      </c>
      <c r="D19" s="114"/>
      <c r="E19" s="74">
        <f t="shared" si="2"/>
        <v>40.1</v>
      </c>
    </row>
    <row r="20" spans="1:5" s="67" customFormat="1" ht="15" customHeight="1">
      <c r="A20" s="77" t="s">
        <v>87</v>
      </c>
      <c r="B20" s="82" t="s">
        <v>88</v>
      </c>
      <c r="C20" s="79">
        <f>SUM(C21:C23)</f>
        <v>4030</v>
      </c>
      <c r="D20" s="79">
        <f t="shared" ref="D20:E20" si="4">SUM(D21:D23)</f>
        <v>0</v>
      </c>
      <c r="E20" s="79">
        <f t="shared" si="4"/>
        <v>4030</v>
      </c>
    </row>
    <row r="21" spans="1:5">
      <c r="A21" s="80" t="s">
        <v>89</v>
      </c>
      <c r="B21" s="43">
        <v>113210</v>
      </c>
      <c r="C21" s="73">
        <v>250</v>
      </c>
      <c r="D21" s="114"/>
      <c r="E21" s="74">
        <f t="shared" si="2"/>
        <v>250</v>
      </c>
    </row>
    <row r="22" spans="1:5" ht="38.25">
      <c r="A22" s="80" t="s">
        <v>124</v>
      </c>
      <c r="B22" s="43">
        <v>113230</v>
      </c>
      <c r="C22" s="73">
        <v>1900</v>
      </c>
      <c r="D22" s="114"/>
      <c r="E22" s="74">
        <f t="shared" si="2"/>
        <v>1900</v>
      </c>
    </row>
    <row r="23" spans="1:5" ht="25.5">
      <c r="A23" s="80" t="s">
        <v>125</v>
      </c>
      <c r="B23" s="43">
        <v>113240</v>
      </c>
      <c r="C23" s="73">
        <v>1880</v>
      </c>
      <c r="D23" s="114"/>
      <c r="E23" s="74">
        <f t="shared" si="2"/>
        <v>1880</v>
      </c>
    </row>
    <row r="24" spans="1:5" ht="16.5" customHeight="1">
      <c r="A24" s="84" t="s">
        <v>90</v>
      </c>
      <c r="B24" s="83">
        <v>1144</v>
      </c>
      <c r="C24" s="79">
        <f>SUM(C25:C32)</f>
        <v>12860.4</v>
      </c>
      <c r="D24" s="79">
        <f t="shared" ref="D24:E24" si="5">SUM(D25:D32)</f>
        <v>0</v>
      </c>
      <c r="E24" s="79">
        <f t="shared" si="5"/>
        <v>12860.4</v>
      </c>
    </row>
    <row r="25" spans="1:5">
      <c r="A25" s="80" t="s">
        <v>91</v>
      </c>
      <c r="B25" s="43">
        <v>114411</v>
      </c>
      <c r="C25" s="74">
        <v>1361</v>
      </c>
      <c r="D25" s="114"/>
      <c r="E25" s="74">
        <f t="shared" si="2"/>
        <v>1361</v>
      </c>
    </row>
    <row r="26" spans="1:5" ht="12.75" customHeight="1">
      <c r="A26" s="80" t="s">
        <v>92</v>
      </c>
      <c r="B26" s="43">
        <v>114412</v>
      </c>
      <c r="C26" s="74">
        <v>2020</v>
      </c>
      <c r="D26" s="114"/>
      <c r="E26" s="74">
        <f t="shared" si="2"/>
        <v>2020</v>
      </c>
    </row>
    <row r="27" spans="1:5" ht="24.75" customHeight="1">
      <c r="A27" s="80" t="s">
        <v>93</v>
      </c>
      <c r="B27" s="43">
        <v>114413</v>
      </c>
      <c r="C27" s="74">
        <v>760</v>
      </c>
      <c r="D27" s="114"/>
      <c r="E27" s="74">
        <f t="shared" si="2"/>
        <v>760</v>
      </c>
    </row>
    <row r="28" spans="1:5" ht="12.75" customHeight="1">
      <c r="A28" s="80" t="s">
        <v>94</v>
      </c>
      <c r="B28" s="43">
        <v>114415</v>
      </c>
      <c r="C28" s="74">
        <v>860</v>
      </c>
      <c r="D28" s="114"/>
      <c r="E28" s="74">
        <f t="shared" si="2"/>
        <v>860</v>
      </c>
    </row>
    <row r="29" spans="1:5" ht="12.75" customHeight="1">
      <c r="A29" s="80" t="s">
        <v>95</v>
      </c>
      <c r="B29" s="43">
        <v>114416</v>
      </c>
      <c r="C29" s="74">
        <v>117.7</v>
      </c>
      <c r="D29" s="114"/>
      <c r="E29" s="74">
        <f t="shared" si="2"/>
        <v>117.7</v>
      </c>
    </row>
    <row r="30" spans="1:5" ht="12.75" customHeight="1">
      <c r="A30" s="80" t="s">
        <v>96</v>
      </c>
      <c r="B30" s="43">
        <v>114418</v>
      </c>
      <c r="C30" s="74">
        <v>6691.7</v>
      </c>
      <c r="D30" s="72"/>
      <c r="E30" s="74">
        <f t="shared" si="2"/>
        <v>6691.7</v>
      </c>
    </row>
    <row r="31" spans="1:5" s="67" customFormat="1" ht="15.75">
      <c r="A31" s="80" t="s">
        <v>97</v>
      </c>
      <c r="B31" s="43">
        <v>114421</v>
      </c>
      <c r="C31" s="74">
        <v>700</v>
      </c>
      <c r="D31" s="113"/>
      <c r="E31" s="74">
        <f t="shared" si="2"/>
        <v>700</v>
      </c>
    </row>
    <row r="32" spans="1:5" ht="12" customHeight="1">
      <c r="A32" s="80" t="s">
        <v>98</v>
      </c>
      <c r="B32" s="43">
        <v>114423</v>
      </c>
      <c r="C32" s="74">
        <v>350</v>
      </c>
      <c r="D32" s="114"/>
      <c r="E32" s="74">
        <f t="shared" si="2"/>
        <v>350</v>
      </c>
    </row>
    <row r="33" spans="1:5" s="67" customFormat="1" ht="31.5" customHeight="1">
      <c r="A33" s="85" t="s">
        <v>99</v>
      </c>
      <c r="B33" s="83">
        <v>1145</v>
      </c>
      <c r="C33" s="86">
        <f>SUM(C34)</f>
        <v>1100</v>
      </c>
      <c r="D33" s="86">
        <f t="shared" ref="D33:E33" si="6">SUM(D34)</f>
        <v>0</v>
      </c>
      <c r="E33" s="86">
        <f t="shared" si="6"/>
        <v>1100</v>
      </c>
    </row>
    <row r="34" spans="1:5" ht="18" customHeight="1">
      <c r="A34" s="80" t="s">
        <v>100</v>
      </c>
      <c r="B34" s="43">
        <v>114522</v>
      </c>
      <c r="C34" s="74">
        <v>1100</v>
      </c>
      <c r="D34" s="114"/>
      <c r="E34" s="74">
        <f t="shared" si="2"/>
        <v>1100</v>
      </c>
    </row>
    <row r="35" spans="1:5" s="67" customFormat="1" ht="17.25" customHeight="1">
      <c r="A35" s="88" t="s">
        <v>101</v>
      </c>
      <c r="B35" s="45">
        <v>1412</v>
      </c>
      <c r="C35" s="89">
        <f>C36</f>
        <v>1220</v>
      </c>
      <c r="D35" s="89">
        <f t="shared" ref="D35:E35" si="7">D36</f>
        <v>0</v>
      </c>
      <c r="E35" s="89">
        <f t="shared" si="7"/>
        <v>1220</v>
      </c>
    </row>
    <row r="36" spans="1:5" ht="26.25" customHeight="1">
      <c r="A36" s="90" t="s">
        <v>102</v>
      </c>
      <c r="B36" s="43">
        <v>141233</v>
      </c>
      <c r="C36" s="74">
        <v>1220</v>
      </c>
      <c r="D36" s="114"/>
      <c r="E36" s="74">
        <f t="shared" si="2"/>
        <v>1220</v>
      </c>
    </row>
    <row r="37" spans="1:5" s="67" customFormat="1" ht="16.5" customHeight="1">
      <c r="A37" s="84" t="s">
        <v>103</v>
      </c>
      <c r="B37" s="83">
        <v>1415</v>
      </c>
      <c r="C37" s="86">
        <f>C38</f>
        <v>5186.5</v>
      </c>
      <c r="D37" s="86">
        <f t="shared" ref="D37:E37" si="8">D38</f>
        <v>0</v>
      </c>
      <c r="E37" s="86">
        <f t="shared" si="8"/>
        <v>5186.5</v>
      </c>
    </row>
    <row r="38" spans="1:5" ht="27.75" customHeight="1">
      <c r="A38" s="91" t="s">
        <v>104</v>
      </c>
      <c r="B38" s="43">
        <v>141533</v>
      </c>
      <c r="C38" s="73">
        <v>5186.5</v>
      </c>
      <c r="D38" s="114"/>
      <c r="E38" s="74">
        <f t="shared" si="2"/>
        <v>5186.5</v>
      </c>
    </row>
    <row r="39" spans="1:5" ht="13.5" customHeight="1">
      <c r="A39" s="92" t="s">
        <v>105</v>
      </c>
      <c r="B39" s="83">
        <v>1422</v>
      </c>
      <c r="C39" s="79">
        <f>SUM(C40:C40)</f>
        <v>6</v>
      </c>
      <c r="D39" s="79">
        <f t="shared" ref="D39:E39" si="9">SUM(D40:D40)</f>
        <v>0</v>
      </c>
      <c r="E39" s="79">
        <f t="shared" si="9"/>
        <v>6</v>
      </c>
    </row>
    <row r="40" spans="1:5" s="67" customFormat="1" ht="25.5" customHeight="1">
      <c r="A40" s="75" t="s">
        <v>106</v>
      </c>
      <c r="B40" s="43">
        <v>142215</v>
      </c>
      <c r="C40" s="73">
        <v>6</v>
      </c>
      <c r="D40" s="113"/>
      <c r="E40" s="74">
        <f t="shared" si="2"/>
        <v>6</v>
      </c>
    </row>
    <row r="41" spans="1:5" ht="33" customHeight="1">
      <c r="A41" s="92" t="s">
        <v>107</v>
      </c>
      <c r="B41" s="83">
        <v>1423</v>
      </c>
      <c r="C41" s="86">
        <f>SUM(C42:C43)</f>
        <v>3728.9</v>
      </c>
      <c r="D41" s="86">
        <f t="shared" ref="D41:E41" si="10">SUM(D42:D43)</f>
        <v>0</v>
      </c>
      <c r="E41" s="86">
        <f t="shared" si="10"/>
        <v>3728.9</v>
      </c>
    </row>
    <row r="42" spans="1:5" ht="18.75" customHeight="1">
      <c r="A42" s="75" t="s">
        <v>108</v>
      </c>
      <c r="B42" s="43">
        <v>142310</v>
      </c>
      <c r="C42" s="74">
        <v>3476.5</v>
      </c>
      <c r="D42" s="114"/>
      <c r="E42" s="74">
        <f t="shared" si="2"/>
        <v>3476.5</v>
      </c>
    </row>
    <row r="43" spans="1:5" s="67" customFormat="1" ht="16.5" customHeight="1">
      <c r="A43" s="75" t="s">
        <v>109</v>
      </c>
      <c r="B43" s="43">
        <v>142320</v>
      </c>
      <c r="C43" s="74">
        <v>252.4</v>
      </c>
      <c r="D43" s="113"/>
      <c r="E43" s="74">
        <f t="shared" si="2"/>
        <v>252.4</v>
      </c>
    </row>
    <row r="44" spans="1:5" ht="13.5" customHeight="1">
      <c r="A44" s="68" t="s">
        <v>110</v>
      </c>
      <c r="B44" s="83">
        <v>1431</v>
      </c>
      <c r="C44" s="86">
        <f>SUM(C45)</f>
        <v>80</v>
      </c>
      <c r="D44" s="86">
        <f t="shared" ref="D44:E44" si="11">SUM(D45)</f>
        <v>0</v>
      </c>
      <c r="E44" s="86">
        <f t="shared" si="11"/>
        <v>80</v>
      </c>
    </row>
    <row r="45" spans="1:5" s="67" customFormat="1" ht="19.5" customHeight="1">
      <c r="A45" s="75" t="s">
        <v>111</v>
      </c>
      <c r="B45" s="43">
        <v>143130</v>
      </c>
      <c r="C45" s="74">
        <v>80</v>
      </c>
      <c r="D45" s="113"/>
      <c r="E45" s="74">
        <f t="shared" si="2"/>
        <v>80</v>
      </c>
    </row>
    <row r="46" spans="1:5" ht="16.5" customHeight="1">
      <c r="A46" s="84" t="s">
        <v>139</v>
      </c>
      <c r="B46" s="83">
        <v>1441</v>
      </c>
      <c r="C46" s="86">
        <f>SUM(C47:C48)</f>
        <v>12531.900000000001</v>
      </c>
      <c r="D46" s="86">
        <f t="shared" ref="D46:E46" si="12">SUM(D47:D48)</f>
        <v>209.1</v>
      </c>
      <c r="E46" s="86">
        <f t="shared" si="12"/>
        <v>12741</v>
      </c>
    </row>
    <row r="47" spans="1:5" ht="28.5" customHeight="1">
      <c r="A47" s="107" t="s">
        <v>140</v>
      </c>
      <c r="B47" s="46">
        <v>144113</v>
      </c>
      <c r="C47" s="74">
        <v>7373.3</v>
      </c>
      <c r="D47" s="74">
        <v>209.1</v>
      </c>
      <c r="E47" s="74">
        <f t="shared" si="2"/>
        <v>7582.4000000000005</v>
      </c>
    </row>
    <row r="48" spans="1:5" ht="30.75" customHeight="1">
      <c r="A48" s="108" t="s">
        <v>141</v>
      </c>
      <c r="B48" s="46">
        <v>144114</v>
      </c>
      <c r="C48" s="87">
        <v>5158.6000000000004</v>
      </c>
      <c r="D48" s="114"/>
      <c r="E48" s="74">
        <f t="shared" si="2"/>
        <v>5158.6000000000004</v>
      </c>
    </row>
    <row r="49" spans="1:5" ht="18.75" customHeight="1">
      <c r="A49" s="84" t="s">
        <v>142</v>
      </c>
      <c r="B49" s="78">
        <v>1442</v>
      </c>
      <c r="C49" s="109">
        <f>SUM(C50)</f>
        <v>7078.7</v>
      </c>
      <c r="D49" s="109">
        <f t="shared" ref="D49:E49" si="13">SUM(D50)</f>
        <v>0</v>
      </c>
      <c r="E49" s="109">
        <f t="shared" si="13"/>
        <v>7078.7</v>
      </c>
    </row>
    <row r="50" spans="1:5" ht="30.75" customHeight="1">
      <c r="A50" s="108" t="s">
        <v>143</v>
      </c>
      <c r="B50" s="110">
        <v>144213</v>
      </c>
      <c r="C50" s="87">
        <v>7078.7</v>
      </c>
      <c r="D50" s="87"/>
      <c r="E50" s="74">
        <f t="shared" si="2"/>
        <v>7078.7</v>
      </c>
    </row>
    <row r="51" spans="1:5" ht="31.5" customHeight="1">
      <c r="A51" s="84" t="s">
        <v>112</v>
      </c>
      <c r="B51" s="83">
        <v>1912</v>
      </c>
      <c r="C51" s="86">
        <f>SUM(C52:C56)</f>
        <v>41609.899999999994</v>
      </c>
      <c r="D51" s="86">
        <f t="shared" ref="D51:E51" si="14">SUM(D52:D56)</f>
        <v>0</v>
      </c>
      <c r="E51" s="86">
        <f t="shared" si="14"/>
        <v>41609.899999999994</v>
      </c>
    </row>
    <row r="52" spans="1:5" s="135" customFormat="1" ht="50.25" customHeight="1">
      <c r="A52" s="138" t="s">
        <v>113</v>
      </c>
      <c r="B52" s="139">
        <v>191211</v>
      </c>
      <c r="C52" s="140">
        <v>34313.800000000003</v>
      </c>
      <c r="D52" s="141"/>
      <c r="E52" s="74">
        <f t="shared" si="2"/>
        <v>34313.800000000003</v>
      </c>
    </row>
    <row r="53" spans="1:5" s="135" customFormat="1" ht="39" customHeight="1">
      <c r="A53" s="143" t="s">
        <v>129</v>
      </c>
      <c r="B53" s="139">
        <v>191212</v>
      </c>
      <c r="C53" s="140">
        <v>49</v>
      </c>
      <c r="D53" s="141"/>
      <c r="E53" s="74">
        <f t="shared" si="2"/>
        <v>49</v>
      </c>
    </row>
    <row r="54" spans="1:5" s="135" customFormat="1" ht="36.75" customHeight="1">
      <c r="A54" s="138" t="s">
        <v>126</v>
      </c>
      <c r="B54" s="139">
        <v>191216</v>
      </c>
      <c r="C54" s="140">
        <v>2984.7</v>
      </c>
      <c r="D54" s="141"/>
      <c r="E54" s="74">
        <f t="shared" si="2"/>
        <v>2984.7</v>
      </c>
    </row>
    <row r="55" spans="1:5" s="135" customFormat="1" ht="25.5" customHeight="1">
      <c r="A55" s="138" t="s">
        <v>114</v>
      </c>
      <c r="B55" s="139">
        <v>191231</v>
      </c>
      <c r="C55" s="140">
        <v>2356.1999999999998</v>
      </c>
      <c r="D55" s="141"/>
      <c r="E55" s="74">
        <f t="shared" si="2"/>
        <v>2356.1999999999998</v>
      </c>
    </row>
    <row r="56" spans="1:5" s="135" customFormat="1" ht="26.25" customHeight="1">
      <c r="A56" s="144" t="s">
        <v>136</v>
      </c>
      <c r="B56" s="139">
        <v>191239</v>
      </c>
      <c r="C56" s="140">
        <v>1906.2</v>
      </c>
      <c r="D56" s="141"/>
      <c r="E56" s="74">
        <f t="shared" si="2"/>
        <v>1906.2</v>
      </c>
    </row>
    <row r="57" spans="1:5" s="135" customFormat="1" ht="29.25" customHeight="1">
      <c r="A57" s="144" t="s">
        <v>145</v>
      </c>
      <c r="B57" s="145">
        <v>4152</v>
      </c>
      <c r="C57" s="146">
        <f>SUM(C58)</f>
        <v>24</v>
      </c>
      <c r="D57" s="146">
        <f t="shared" ref="D57:E57" si="15">SUM(D58)</f>
        <v>0</v>
      </c>
      <c r="E57" s="156">
        <f t="shared" si="15"/>
        <v>24</v>
      </c>
    </row>
    <row r="58" spans="1:5" s="135" customFormat="1">
      <c r="A58" s="144" t="s">
        <v>146</v>
      </c>
      <c r="B58" s="139">
        <v>415240</v>
      </c>
      <c r="C58" s="140">
        <v>24</v>
      </c>
      <c r="D58" s="142"/>
      <c r="E58" s="74">
        <f>SUM(C58+D58)</f>
        <v>24</v>
      </c>
    </row>
    <row r="59" spans="1:5">
      <c r="A59" s="99"/>
      <c r="B59" s="100"/>
      <c r="C59" s="101"/>
    </row>
    <row r="60" spans="1:5">
      <c r="A60" s="99"/>
      <c r="B60" s="100"/>
      <c r="C60" s="101"/>
    </row>
    <row r="61" spans="1:5" ht="20.25" customHeight="1">
      <c r="A61" s="94" t="s">
        <v>130</v>
      </c>
      <c r="B61" s="100"/>
      <c r="C61" s="101"/>
    </row>
    <row r="62" spans="1:5">
      <c r="A62" s="93" t="s">
        <v>131</v>
      </c>
      <c r="B62" s="1"/>
    </row>
    <row r="63" spans="1:5">
      <c r="A63" s="93" t="s">
        <v>132</v>
      </c>
      <c r="B63" s="1"/>
    </row>
    <row r="64" spans="1:5" ht="15.75">
      <c r="A64" s="136" t="s">
        <v>150</v>
      </c>
      <c r="B64" s="1"/>
    </row>
  </sheetData>
  <mergeCells count="6">
    <mergeCell ref="B1:C1"/>
    <mergeCell ref="A6:C6"/>
    <mergeCell ref="A7:C7"/>
    <mergeCell ref="A8:C8"/>
    <mergeCell ref="D1:E1"/>
    <mergeCell ref="D8:E8"/>
  </mergeCells>
  <pageMargins left="0.74803149606299213" right="0.19685039370078741" top="0.27559055118110237" bottom="0.27559055118110237" header="0.31496062992125984" footer="0.31496062992125984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opLeftCell="A43" workbookViewId="0">
      <selection activeCell="K12" sqref="K12"/>
    </sheetView>
  </sheetViews>
  <sheetFormatPr defaultRowHeight="15"/>
  <cols>
    <col min="1" max="1" width="38" style="11" customWidth="1"/>
    <col min="2" max="2" width="7" style="3" customWidth="1"/>
    <col min="3" max="3" width="12.140625" customWidth="1"/>
    <col min="4" max="4" width="9.140625" customWidth="1"/>
    <col min="5" max="5" width="10.85546875" customWidth="1"/>
  </cols>
  <sheetData>
    <row r="1" spans="1:5">
      <c r="B1" s="149"/>
      <c r="C1" s="149"/>
      <c r="D1" s="149" t="s">
        <v>151</v>
      </c>
      <c r="E1" s="149"/>
    </row>
    <row r="2" spans="1:5">
      <c r="B2" s="7"/>
      <c r="C2" s="47"/>
      <c r="D2" s="7"/>
      <c r="E2" s="111" t="s">
        <v>115</v>
      </c>
    </row>
    <row r="3" spans="1:5" ht="19.5" customHeight="1">
      <c r="B3" s="7"/>
      <c r="C3" s="98"/>
      <c r="D3" s="7"/>
      <c r="E3" s="111" t="s">
        <v>144</v>
      </c>
    </row>
    <row r="4" spans="1:5" ht="30" customHeight="1">
      <c r="A4" s="155" t="s">
        <v>149</v>
      </c>
      <c r="B4" s="155"/>
      <c r="C4" s="155"/>
      <c r="D4" s="151" t="s">
        <v>148</v>
      </c>
      <c r="E4" s="151"/>
    </row>
    <row r="5" spans="1:5" s="24" customFormat="1" ht="57.75" customHeight="1">
      <c r="A5" s="129" t="s">
        <v>13</v>
      </c>
      <c r="B5" s="130" t="s">
        <v>1</v>
      </c>
      <c r="C5" s="115" t="s">
        <v>152</v>
      </c>
      <c r="D5" s="116" t="s">
        <v>147</v>
      </c>
      <c r="E5" s="115" t="s">
        <v>153</v>
      </c>
    </row>
    <row r="6" spans="1:5" ht="15.75">
      <c r="A6" s="13" t="s">
        <v>31</v>
      </c>
      <c r="B6" s="14"/>
      <c r="C6" s="96">
        <f>SUM(C13+C24+C37+C47+C55+C66+C74+C31)</f>
        <v>125988.40000000001</v>
      </c>
      <c r="D6" s="96">
        <f t="shared" ref="D6" si="0">SUM(D13+D24+D37+D47+D55+D66+D74+D31)</f>
        <v>209.1</v>
      </c>
      <c r="E6" s="96">
        <f>SUM(E13+E24+E37+E47+E55+E66+E74+E31)</f>
        <v>126197.5</v>
      </c>
    </row>
    <row r="7" spans="1:5" ht="15.75">
      <c r="A7" s="15" t="s">
        <v>32</v>
      </c>
      <c r="B7" s="95"/>
      <c r="C7" s="20">
        <v>29400.799999999999</v>
      </c>
      <c r="D7" s="126">
        <v>142.4</v>
      </c>
      <c r="E7" s="4">
        <f>SUM(C7+D7)</f>
        <v>29543.200000000001</v>
      </c>
    </row>
    <row r="8" spans="1:5" ht="15.75">
      <c r="A8" s="13" t="s">
        <v>33</v>
      </c>
      <c r="B8" s="14"/>
      <c r="C8" s="97" t="s">
        <v>54</v>
      </c>
      <c r="D8" s="113"/>
      <c r="E8" s="113"/>
    </row>
    <row r="9" spans="1:5" s="135" customFormat="1" ht="18" customHeight="1">
      <c r="A9" s="131" t="s">
        <v>14</v>
      </c>
      <c r="B9" s="132" t="s">
        <v>34</v>
      </c>
      <c r="C9" s="133" t="s">
        <v>54</v>
      </c>
      <c r="D9" s="134"/>
      <c r="E9" s="113"/>
    </row>
    <row r="10" spans="1:5" ht="15.75">
      <c r="A10" s="13" t="s">
        <v>35</v>
      </c>
      <c r="B10" s="14"/>
      <c r="C10" s="21">
        <f>SUM(C11:C12)</f>
        <v>9771.7000000000007</v>
      </c>
      <c r="D10" s="21">
        <f t="shared" ref="D10:E10" si="1">SUM(D11:D12)</f>
        <v>0</v>
      </c>
      <c r="E10" s="21">
        <f t="shared" si="1"/>
        <v>9771.7000000000007</v>
      </c>
    </row>
    <row r="11" spans="1:5">
      <c r="A11" s="39" t="s">
        <v>37</v>
      </c>
      <c r="B11" s="40">
        <v>1</v>
      </c>
      <c r="C11" s="36">
        <f>SUM(C13-C12)</f>
        <v>9439.3000000000011</v>
      </c>
      <c r="D11" s="36">
        <f t="shared" ref="D11:E11" si="2">SUM(D13-D12)</f>
        <v>0</v>
      </c>
      <c r="E11" s="36">
        <f t="shared" si="2"/>
        <v>9439.3000000000011</v>
      </c>
    </row>
    <row r="12" spans="1:5" ht="30">
      <c r="A12" s="39" t="s">
        <v>36</v>
      </c>
      <c r="B12" s="40">
        <v>2</v>
      </c>
      <c r="C12" s="36">
        <v>332.4</v>
      </c>
      <c r="D12" s="113"/>
      <c r="E12" s="20">
        <f t="shared" ref="E12" si="3">SUM(C12+D12)</f>
        <v>332.4</v>
      </c>
    </row>
    <row r="13" spans="1:5" ht="15.75">
      <c r="A13" s="13" t="s">
        <v>12</v>
      </c>
      <c r="B13" s="14"/>
      <c r="C13" s="21">
        <f>SUM(C14+C16+C18)</f>
        <v>9771.7000000000007</v>
      </c>
      <c r="D13" s="21">
        <f t="shared" ref="D13:E13" si="4">SUM(D14+D16+D18)</f>
        <v>0</v>
      </c>
      <c r="E13" s="21">
        <f t="shared" si="4"/>
        <v>9771.7000000000007</v>
      </c>
    </row>
    <row r="14" spans="1:5" ht="15.75">
      <c r="A14" s="13" t="s">
        <v>57</v>
      </c>
      <c r="B14" s="14" t="s">
        <v>48</v>
      </c>
      <c r="C14" s="21">
        <f>SUM(C15)</f>
        <v>8686.7000000000007</v>
      </c>
      <c r="D14" s="21">
        <f t="shared" ref="D14:E14" si="5">SUM(D15)</f>
        <v>0</v>
      </c>
      <c r="E14" s="21">
        <f t="shared" si="5"/>
        <v>8686.7000000000007</v>
      </c>
    </row>
    <row r="15" spans="1:5" ht="15.75">
      <c r="A15" s="39" t="s">
        <v>56</v>
      </c>
      <c r="B15" s="40" t="s">
        <v>38</v>
      </c>
      <c r="C15" s="20">
        <v>8686.7000000000007</v>
      </c>
      <c r="D15" s="126"/>
      <c r="E15" s="4">
        <f>SUM(C15+D15)</f>
        <v>8686.7000000000007</v>
      </c>
    </row>
    <row r="16" spans="1:5" ht="15.75">
      <c r="A16" s="17" t="s">
        <v>58</v>
      </c>
      <c r="B16" s="14" t="s">
        <v>41</v>
      </c>
      <c r="C16" s="21">
        <f>SUM(C17)</f>
        <v>1000</v>
      </c>
      <c r="D16" s="21">
        <f t="shared" ref="D16:E16" si="6">SUM(D17)</f>
        <v>0</v>
      </c>
      <c r="E16" s="21">
        <f t="shared" si="6"/>
        <v>1000</v>
      </c>
    </row>
    <row r="17" spans="1:5" ht="30">
      <c r="A17" s="39" t="s">
        <v>17</v>
      </c>
      <c r="B17" s="40" t="s">
        <v>39</v>
      </c>
      <c r="C17" s="36">
        <v>1000</v>
      </c>
      <c r="D17" s="113"/>
      <c r="E17" s="20">
        <f>SUM(C17+D17)</f>
        <v>1000</v>
      </c>
    </row>
    <row r="18" spans="1:5" ht="31.5">
      <c r="A18" s="17" t="s">
        <v>60</v>
      </c>
      <c r="B18" s="14" t="s">
        <v>59</v>
      </c>
      <c r="C18" s="21">
        <f>SUM(C19)</f>
        <v>85</v>
      </c>
      <c r="D18" s="21">
        <f t="shared" ref="D18:E18" si="7">SUM(D19)</f>
        <v>0</v>
      </c>
      <c r="E18" s="21">
        <f t="shared" si="7"/>
        <v>85</v>
      </c>
    </row>
    <row r="19" spans="1:5" ht="30">
      <c r="A19" s="41" t="s">
        <v>52</v>
      </c>
      <c r="B19" s="40" t="s">
        <v>51</v>
      </c>
      <c r="C19" s="36">
        <v>85</v>
      </c>
      <c r="D19" s="113"/>
      <c r="E19" s="20">
        <f>SUM(C19+D19)</f>
        <v>85</v>
      </c>
    </row>
    <row r="20" spans="1:5" ht="17.25" customHeight="1">
      <c r="A20" s="33" t="s">
        <v>49</v>
      </c>
      <c r="B20" s="34" t="s">
        <v>48</v>
      </c>
      <c r="C20" s="35"/>
      <c r="D20" s="113"/>
      <c r="E20" s="113"/>
    </row>
    <row r="21" spans="1:5" ht="15.75">
      <c r="A21" s="13" t="s">
        <v>35</v>
      </c>
      <c r="B21" s="14"/>
      <c r="C21" s="21">
        <f>SUM(C22:C23)</f>
        <v>1178.0999999999999</v>
      </c>
      <c r="D21" s="21">
        <f t="shared" ref="D21:E21" si="8">SUM(D22:D23)</f>
        <v>0</v>
      </c>
      <c r="E21" s="21">
        <f t="shared" si="8"/>
        <v>1178.0999999999999</v>
      </c>
    </row>
    <row r="22" spans="1:5" ht="15.75">
      <c r="A22" s="39" t="s">
        <v>37</v>
      </c>
      <c r="B22" s="40">
        <v>1</v>
      </c>
      <c r="C22" s="36">
        <f>SUM(C24)</f>
        <v>1178.0999999999999</v>
      </c>
      <c r="D22" s="36">
        <f t="shared" ref="D22:E22" si="9">SUM(D24)</f>
        <v>0</v>
      </c>
      <c r="E22" s="20">
        <f>SUM(C22+D22)</f>
        <v>1178.0999999999999</v>
      </c>
    </row>
    <row r="23" spans="1:5" ht="30">
      <c r="A23" s="39" t="s">
        <v>36</v>
      </c>
      <c r="B23" s="40">
        <v>2</v>
      </c>
      <c r="C23" s="36"/>
      <c r="D23" s="113"/>
      <c r="E23" s="113"/>
    </row>
    <row r="24" spans="1:5" ht="15.75">
      <c r="A24" s="13" t="s">
        <v>12</v>
      </c>
      <c r="B24" s="14"/>
      <c r="C24" s="21">
        <f>SUM(C25)</f>
        <v>1178.0999999999999</v>
      </c>
      <c r="D24" s="21">
        <f t="shared" ref="D24:E25" si="10">SUM(D25)</f>
        <v>0</v>
      </c>
      <c r="E24" s="21">
        <f t="shared" si="10"/>
        <v>1178.0999999999999</v>
      </c>
    </row>
    <row r="25" spans="1:5" ht="31.5">
      <c r="A25" s="13" t="s">
        <v>50</v>
      </c>
      <c r="B25" s="14" t="s">
        <v>61</v>
      </c>
      <c r="C25" s="21">
        <f>SUM(C26)</f>
        <v>1178.0999999999999</v>
      </c>
      <c r="D25" s="21">
        <f t="shared" si="10"/>
        <v>0</v>
      </c>
      <c r="E25" s="21">
        <f t="shared" si="10"/>
        <v>1178.0999999999999</v>
      </c>
    </row>
    <row r="26" spans="1:5" ht="15.75">
      <c r="A26" s="18" t="s">
        <v>134</v>
      </c>
      <c r="B26" s="16" t="s">
        <v>135</v>
      </c>
      <c r="C26" s="20">
        <v>1178.0999999999999</v>
      </c>
      <c r="D26" s="126"/>
      <c r="E26" s="20">
        <f>SUM(C26+D26)</f>
        <v>1178.0999999999999</v>
      </c>
    </row>
    <row r="27" spans="1:5" ht="22.5" customHeight="1">
      <c r="A27" s="30" t="s">
        <v>18</v>
      </c>
      <c r="B27" s="31" t="s">
        <v>74</v>
      </c>
      <c r="C27" s="32"/>
      <c r="D27" s="113"/>
      <c r="E27" s="113"/>
    </row>
    <row r="28" spans="1:5" ht="15.75">
      <c r="A28" s="13" t="s">
        <v>35</v>
      </c>
      <c r="B28" s="14"/>
      <c r="C28" s="21">
        <f>SUM(C29)</f>
        <v>29938.7</v>
      </c>
      <c r="D28" s="21">
        <f t="shared" ref="D28:E28" si="11">SUM(D29)</f>
        <v>0</v>
      </c>
      <c r="E28" s="21">
        <f t="shared" si="11"/>
        <v>29938.7</v>
      </c>
    </row>
    <row r="29" spans="1:5" ht="15.75">
      <c r="A29" s="39" t="s">
        <v>37</v>
      </c>
      <c r="B29" s="40">
        <v>1</v>
      </c>
      <c r="C29" s="36">
        <f>SUM(C31)</f>
        <v>29938.7</v>
      </c>
      <c r="D29" s="113"/>
      <c r="E29" s="20">
        <f>SUM(C29+D29)</f>
        <v>29938.7</v>
      </c>
    </row>
    <row r="30" spans="1:5" ht="30">
      <c r="A30" s="39" t="s">
        <v>42</v>
      </c>
      <c r="B30" s="40">
        <v>2</v>
      </c>
      <c r="C30" s="36"/>
      <c r="D30" s="113"/>
      <c r="E30" s="113"/>
    </row>
    <row r="31" spans="1:5" ht="15.75">
      <c r="A31" s="13" t="s">
        <v>16</v>
      </c>
      <c r="B31" s="14"/>
      <c r="C31" s="21">
        <f>SUM(C32+C34)</f>
        <v>29938.7</v>
      </c>
      <c r="D31" s="21">
        <f t="shared" ref="D31:E31" si="12">SUM(D32+D34)</f>
        <v>0</v>
      </c>
      <c r="E31" s="21">
        <f t="shared" si="12"/>
        <v>29938.7</v>
      </c>
    </row>
    <row r="32" spans="1:5" ht="31.5">
      <c r="A32" s="13" t="s">
        <v>73</v>
      </c>
      <c r="B32" s="14" t="s">
        <v>72</v>
      </c>
      <c r="C32" s="21">
        <f>SUM(C33)</f>
        <v>-100</v>
      </c>
      <c r="D32" s="21">
        <f t="shared" ref="D32:E32" si="13">SUM(D33)</f>
        <v>0</v>
      </c>
      <c r="E32" s="21">
        <f t="shared" si="13"/>
        <v>-100</v>
      </c>
    </row>
    <row r="33" spans="1:5" ht="15.75">
      <c r="A33" s="39" t="s">
        <v>19</v>
      </c>
      <c r="B33" s="40">
        <v>5009</v>
      </c>
      <c r="C33" s="36">
        <v>-100</v>
      </c>
      <c r="D33" s="117"/>
      <c r="E33" s="4">
        <f t="shared" ref="E33:E35" si="14">SUM(C33+D33)</f>
        <v>-100</v>
      </c>
    </row>
    <row r="34" spans="1:5" ht="15.75">
      <c r="A34" s="17" t="s">
        <v>71</v>
      </c>
      <c r="B34" s="14" t="s">
        <v>70</v>
      </c>
      <c r="C34" s="21">
        <f>SUM(C35)</f>
        <v>30038.7</v>
      </c>
      <c r="D34" s="21">
        <f t="shared" ref="D34:E34" si="15">SUM(D35)</f>
        <v>0</v>
      </c>
      <c r="E34" s="21">
        <f t="shared" si="15"/>
        <v>30038.7</v>
      </c>
    </row>
    <row r="35" spans="1:5" ht="15.75">
      <c r="A35" s="39" t="s">
        <v>20</v>
      </c>
      <c r="B35" s="40">
        <v>6402</v>
      </c>
      <c r="C35" s="36">
        <v>30038.7</v>
      </c>
      <c r="D35" s="36"/>
      <c r="E35" s="4">
        <f t="shared" si="14"/>
        <v>30038.7</v>
      </c>
    </row>
    <row r="36" spans="1:5" ht="19.5">
      <c r="A36" s="51" t="s">
        <v>117</v>
      </c>
      <c r="B36" s="52" t="s">
        <v>116</v>
      </c>
      <c r="C36" s="53"/>
      <c r="D36" s="113"/>
      <c r="E36" s="113"/>
    </row>
    <row r="37" spans="1:5" ht="15.75">
      <c r="A37" s="54" t="s">
        <v>35</v>
      </c>
      <c r="B37" s="55"/>
      <c r="C37" s="56">
        <f>SUM(C38)</f>
        <v>918.3</v>
      </c>
      <c r="D37" s="56">
        <f t="shared" ref="D37:E37" si="16">SUM(D38)</f>
        <v>0</v>
      </c>
      <c r="E37" s="56">
        <f t="shared" si="16"/>
        <v>918.3</v>
      </c>
    </row>
    <row r="38" spans="1:5" ht="15.75">
      <c r="A38" s="57" t="s">
        <v>37</v>
      </c>
      <c r="B38" s="58">
        <v>1</v>
      </c>
      <c r="C38" s="59">
        <f>SUM(C40)</f>
        <v>918.3</v>
      </c>
      <c r="D38" s="59">
        <f>SUM(D40)</f>
        <v>0</v>
      </c>
      <c r="E38" s="20">
        <f>SUM(C38+D38)</f>
        <v>918.3</v>
      </c>
    </row>
    <row r="39" spans="1:5" ht="30">
      <c r="A39" s="57" t="s">
        <v>42</v>
      </c>
      <c r="B39" s="58">
        <v>2</v>
      </c>
      <c r="C39" s="59"/>
      <c r="D39" s="113"/>
      <c r="E39" s="113"/>
    </row>
    <row r="40" spans="1:5" ht="15.75">
      <c r="A40" s="54" t="s">
        <v>16</v>
      </c>
      <c r="B40" s="55"/>
      <c r="C40" s="56">
        <f>SUM(C41)</f>
        <v>918.3</v>
      </c>
      <c r="D40" s="56">
        <f t="shared" ref="D40:E41" si="17">SUM(D41)</f>
        <v>0</v>
      </c>
      <c r="E40" s="56">
        <f t="shared" si="17"/>
        <v>918.3</v>
      </c>
    </row>
    <row r="41" spans="1:5" ht="15.75">
      <c r="A41" s="60" t="s">
        <v>117</v>
      </c>
      <c r="B41" s="61" t="s">
        <v>120</v>
      </c>
      <c r="C41" s="56">
        <f>SUM(C42)</f>
        <v>918.3</v>
      </c>
      <c r="D41" s="56">
        <f t="shared" si="17"/>
        <v>0</v>
      </c>
      <c r="E41" s="56">
        <f t="shared" si="17"/>
        <v>918.3</v>
      </c>
    </row>
    <row r="42" spans="1:5" ht="30.75">
      <c r="A42" s="57" t="s">
        <v>118</v>
      </c>
      <c r="B42" s="62" t="s">
        <v>119</v>
      </c>
      <c r="C42" s="59">
        <v>918.3</v>
      </c>
      <c r="D42" s="20"/>
      <c r="E42" s="20">
        <f>SUM(C42+D42)</f>
        <v>918.3</v>
      </c>
    </row>
    <row r="43" spans="1:5" s="24" customFormat="1" ht="38.25" customHeight="1">
      <c r="A43" s="33" t="s">
        <v>21</v>
      </c>
      <c r="B43" s="37" t="s">
        <v>40</v>
      </c>
      <c r="C43" s="38"/>
      <c r="D43" s="118"/>
      <c r="E43" s="118"/>
    </row>
    <row r="44" spans="1:5" ht="15.75">
      <c r="A44" s="13" t="s">
        <v>15</v>
      </c>
      <c r="B44" s="14"/>
      <c r="C44" s="21">
        <f>SUM(C45:C46)</f>
        <v>24219.3</v>
      </c>
      <c r="D44" s="21">
        <f t="shared" ref="D44:E44" si="18">SUM(D45:D46)</f>
        <v>0</v>
      </c>
      <c r="E44" s="21">
        <f t="shared" si="18"/>
        <v>24219.3</v>
      </c>
    </row>
    <row r="45" spans="1:5" ht="15.75">
      <c r="A45" s="39" t="s">
        <v>37</v>
      </c>
      <c r="B45" s="40">
        <v>1</v>
      </c>
      <c r="C45" s="36">
        <f>SUM(C47-C46)</f>
        <v>23811.399999999998</v>
      </c>
      <c r="D45" s="113"/>
      <c r="E45" s="20">
        <f>SUM(C45+D45)</f>
        <v>23811.399999999998</v>
      </c>
    </row>
    <row r="46" spans="1:5" ht="30">
      <c r="A46" s="39" t="s">
        <v>36</v>
      </c>
      <c r="B46" s="40">
        <v>2</v>
      </c>
      <c r="C46" s="36">
        <v>407.9</v>
      </c>
      <c r="D46" s="104"/>
      <c r="E46" s="20">
        <f t="shared" ref="E46" si="19">SUM(C46+D46)</f>
        <v>407.9</v>
      </c>
    </row>
    <row r="47" spans="1:5" ht="15.75">
      <c r="A47" s="13" t="s">
        <v>16</v>
      </c>
      <c r="B47" s="14"/>
      <c r="C47" s="21">
        <f>SUM(C48)</f>
        <v>24219.3</v>
      </c>
      <c r="D47" s="21">
        <f t="shared" ref="D47:E47" si="20">SUM(D48)</f>
        <v>0</v>
      </c>
      <c r="E47" s="21">
        <f t="shared" si="20"/>
        <v>24219.3</v>
      </c>
    </row>
    <row r="48" spans="1:5" ht="31.5">
      <c r="A48" s="13" t="s">
        <v>22</v>
      </c>
      <c r="B48" s="14" t="s">
        <v>69</v>
      </c>
      <c r="C48" s="21">
        <f>SUM(C49:C50)</f>
        <v>24219.3</v>
      </c>
      <c r="D48" s="21">
        <f t="shared" ref="D48:E48" si="21">SUM(D49:D50)</f>
        <v>0</v>
      </c>
      <c r="E48" s="21">
        <f t="shared" si="21"/>
        <v>24219.3</v>
      </c>
    </row>
    <row r="49" spans="1:5" ht="30">
      <c r="A49" s="39" t="s">
        <v>22</v>
      </c>
      <c r="B49" s="40">
        <v>7502</v>
      </c>
      <c r="C49" s="36">
        <v>20219.3</v>
      </c>
      <c r="D49" s="36"/>
      <c r="E49" s="20">
        <f t="shared" ref="E49:E50" si="22">SUM(C49+D49)</f>
        <v>20219.3</v>
      </c>
    </row>
    <row r="50" spans="1:5" ht="15.75">
      <c r="A50" s="39" t="s">
        <v>23</v>
      </c>
      <c r="B50" s="40">
        <v>7505</v>
      </c>
      <c r="C50" s="36">
        <v>4000</v>
      </c>
      <c r="D50" s="36"/>
      <c r="E50" s="20">
        <f t="shared" si="22"/>
        <v>4000</v>
      </c>
    </row>
    <row r="51" spans="1:5" ht="39">
      <c r="A51" s="30" t="s">
        <v>24</v>
      </c>
      <c r="B51" s="31" t="s">
        <v>41</v>
      </c>
      <c r="C51" s="32"/>
      <c r="D51" s="113"/>
      <c r="E51" s="113"/>
    </row>
    <row r="52" spans="1:5" ht="15.75">
      <c r="A52" s="13" t="s">
        <v>15</v>
      </c>
      <c r="B52" s="14"/>
      <c r="C52" s="21">
        <f>SUM(C53+C54)</f>
        <v>1531.1</v>
      </c>
      <c r="D52" s="21">
        <f t="shared" ref="D52:E52" si="23">SUM(D53+D54)</f>
        <v>0</v>
      </c>
      <c r="E52" s="21">
        <f t="shared" si="23"/>
        <v>1531.1</v>
      </c>
    </row>
    <row r="53" spans="1:5" ht="15.75">
      <c r="A53" s="18" t="s">
        <v>37</v>
      </c>
      <c r="B53" s="16">
        <v>1</v>
      </c>
      <c r="C53" s="20">
        <f>SUM(C55)</f>
        <v>1531.1</v>
      </c>
      <c r="D53" s="20">
        <f>SUM(D55)</f>
        <v>0</v>
      </c>
      <c r="E53" s="20">
        <f>SUM(C53+D53)</f>
        <v>1531.1</v>
      </c>
    </row>
    <row r="54" spans="1:5" ht="26.25">
      <c r="A54" s="120" t="s">
        <v>36</v>
      </c>
      <c r="B54" s="16">
        <v>2</v>
      </c>
      <c r="C54" s="20"/>
      <c r="D54" s="113"/>
      <c r="E54" s="113"/>
    </row>
    <row r="55" spans="1:5" ht="15.75">
      <c r="A55" s="13" t="s">
        <v>16</v>
      </c>
      <c r="B55" s="14"/>
      <c r="C55" s="21">
        <f>SUM(C56+C59)</f>
        <v>1531.1</v>
      </c>
      <c r="D55" s="21">
        <f t="shared" ref="D55:E55" si="24">SUM(D56+D59)</f>
        <v>0</v>
      </c>
      <c r="E55" s="21">
        <f t="shared" si="24"/>
        <v>1531.1</v>
      </c>
    </row>
    <row r="56" spans="1:5" ht="15.75">
      <c r="A56" s="13" t="s">
        <v>67</v>
      </c>
      <c r="B56" s="14" t="s">
        <v>68</v>
      </c>
      <c r="C56" s="21">
        <f>SUM(C57:C58)</f>
        <v>1386.1</v>
      </c>
      <c r="D56" s="21">
        <f t="shared" ref="D56:E56" si="25">SUM(D57:D58)</f>
        <v>0</v>
      </c>
      <c r="E56" s="21">
        <f t="shared" si="25"/>
        <v>1386.1</v>
      </c>
    </row>
    <row r="57" spans="1:5" ht="15.75">
      <c r="A57" s="18" t="s">
        <v>25</v>
      </c>
      <c r="B57" s="16">
        <v>8502</v>
      </c>
      <c r="C57" s="20">
        <v>810</v>
      </c>
      <c r="D57" s="113"/>
      <c r="E57" s="20">
        <f>SUM(C57+D57)</f>
        <v>810</v>
      </c>
    </row>
    <row r="58" spans="1:5" ht="31.5">
      <c r="A58" s="18" t="s">
        <v>46</v>
      </c>
      <c r="B58" s="16" t="s">
        <v>47</v>
      </c>
      <c r="C58" s="20">
        <v>576.1</v>
      </c>
      <c r="D58" s="20"/>
      <c r="E58" s="20">
        <f>SUM(C58+D58)</f>
        <v>576.1</v>
      </c>
    </row>
    <row r="59" spans="1:5" ht="15.75">
      <c r="A59" s="17" t="s">
        <v>66</v>
      </c>
      <c r="B59" s="14" t="s">
        <v>65</v>
      </c>
      <c r="C59" s="21">
        <f>SUM(C60:C61)</f>
        <v>145</v>
      </c>
      <c r="D59" s="21">
        <f t="shared" ref="D59:E59" si="26">SUM(D60:D61)</f>
        <v>0</v>
      </c>
      <c r="E59" s="21">
        <f t="shared" si="26"/>
        <v>145</v>
      </c>
    </row>
    <row r="60" spans="1:5" ht="15.75">
      <c r="A60" s="18" t="s">
        <v>26</v>
      </c>
      <c r="B60" s="16">
        <v>8602</v>
      </c>
      <c r="C60" s="20">
        <v>70</v>
      </c>
      <c r="D60" s="113"/>
      <c r="E60" s="20">
        <f t="shared" ref="E60:E61" si="27">SUM(C60+D60)</f>
        <v>70</v>
      </c>
    </row>
    <row r="61" spans="1:5" ht="15.75">
      <c r="A61" s="18" t="s">
        <v>27</v>
      </c>
      <c r="B61" s="16">
        <v>8603</v>
      </c>
      <c r="C61" s="20">
        <v>75</v>
      </c>
      <c r="D61" s="113"/>
      <c r="E61" s="20">
        <f t="shared" si="27"/>
        <v>75</v>
      </c>
    </row>
    <row r="62" spans="1:5" ht="19.5">
      <c r="A62" s="30" t="s">
        <v>28</v>
      </c>
      <c r="B62" s="31" t="s">
        <v>75</v>
      </c>
      <c r="C62" s="32"/>
      <c r="D62" s="113"/>
      <c r="E62" s="113"/>
    </row>
    <row r="63" spans="1:5" ht="15.75">
      <c r="A63" s="13" t="s">
        <v>15</v>
      </c>
      <c r="B63" s="14"/>
      <c r="C63" s="21">
        <f>SUM(C64:C65)</f>
        <v>57964.1</v>
      </c>
      <c r="D63" s="21">
        <f t="shared" ref="D63:E63" si="28">SUM(D64:D65)</f>
        <v>0</v>
      </c>
      <c r="E63" s="21">
        <f t="shared" si="28"/>
        <v>57964.1</v>
      </c>
    </row>
    <row r="64" spans="1:5" ht="15.75">
      <c r="A64" s="18" t="s">
        <v>37</v>
      </c>
      <c r="B64" s="16">
        <v>1</v>
      </c>
      <c r="C64" s="20">
        <f>SUM(C66-C65)</f>
        <v>38208.6</v>
      </c>
      <c r="D64" s="20">
        <f t="shared" ref="D64:E64" si="29">SUM(D66-D65)</f>
        <v>0</v>
      </c>
      <c r="E64" s="20">
        <f t="shared" ref="E64:E65" si="30">SUM(C64+D64)</f>
        <v>38208.6</v>
      </c>
    </row>
    <row r="65" spans="1:5" ht="26.25">
      <c r="A65" s="120" t="s">
        <v>36</v>
      </c>
      <c r="B65" s="16">
        <v>2</v>
      </c>
      <c r="C65" s="20">
        <v>19755.5</v>
      </c>
      <c r="D65" s="104"/>
      <c r="E65" s="20">
        <f t="shared" si="30"/>
        <v>19755.5</v>
      </c>
    </row>
    <row r="66" spans="1:5" ht="15.75">
      <c r="A66" s="13" t="s">
        <v>16</v>
      </c>
      <c r="B66" s="14"/>
      <c r="C66" s="21">
        <f>SUM(C67)</f>
        <v>57964.1</v>
      </c>
      <c r="D66" s="21">
        <f t="shared" ref="D66:E66" si="31">SUM(D67)</f>
        <v>0</v>
      </c>
      <c r="E66" s="21">
        <f t="shared" si="31"/>
        <v>57964.1</v>
      </c>
    </row>
    <row r="67" spans="1:5" ht="15.75">
      <c r="A67" s="13" t="s">
        <v>63</v>
      </c>
      <c r="B67" s="14" t="s">
        <v>64</v>
      </c>
      <c r="C67" s="21">
        <f>SUM(C68:C69)</f>
        <v>57964.1</v>
      </c>
      <c r="D67" s="21">
        <f t="shared" ref="D67:E67" si="32">SUM(D68:D69)</f>
        <v>0</v>
      </c>
      <c r="E67" s="21">
        <f t="shared" si="32"/>
        <v>57964.1</v>
      </c>
    </row>
    <row r="68" spans="1:5" ht="15.75">
      <c r="A68" s="19" t="s">
        <v>29</v>
      </c>
      <c r="B68" s="16">
        <v>8802</v>
      </c>
      <c r="C68" s="106">
        <v>51703</v>
      </c>
      <c r="D68" s="126"/>
      <c r="E68" s="20">
        <f>SUM(C68+D68)</f>
        <v>51703</v>
      </c>
    </row>
    <row r="69" spans="1:5" ht="26.25">
      <c r="A69" s="121" t="s">
        <v>44</v>
      </c>
      <c r="B69" s="16" t="s">
        <v>45</v>
      </c>
      <c r="C69" s="20">
        <v>6261.1</v>
      </c>
      <c r="D69" s="113"/>
      <c r="E69" s="4">
        <f>SUM(C69+D69)</f>
        <v>6261.1</v>
      </c>
    </row>
    <row r="70" spans="1:5" ht="19.5">
      <c r="A70" s="30" t="s">
        <v>30</v>
      </c>
      <c r="B70" s="31">
        <v>10</v>
      </c>
      <c r="C70" s="32"/>
      <c r="D70" s="113"/>
      <c r="E70" s="113"/>
    </row>
    <row r="71" spans="1:5" ht="15.75">
      <c r="A71" s="13" t="s">
        <v>15</v>
      </c>
      <c r="B71" s="14"/>
      <c r="C71" s="21">
        <f>SUM(C72)</f>
        <v>467.1</v>
      </c>
      <c r="D71" s="21">
        <f t="shared" ref="D71:E71" si="33">SUM(D72)</f>
        <v>0</v>
      </c>
      <c r="E71" s="21">
        <f t="shared" si="33"/>
        <v>467.1</v>
      </c>
    </row>
    <row r="72" spans="1:5" ht="15.75">
      <c r="A72" s="18" t="s">
        <v>37</v>
      </c>
      <c r="B72" s="16">
        <v>1</v>
      </c>
      <c r="C72" s="20">
        <f>SUM(C74)</f>
        <v>467.1</v>
      </c>
      <c r="D72" s="113"/>
      <c r="E72" s="20">
        <f>SUM(C72+D72)</f>
        <v>467.1</v>
      </c>
    </row>
    <row r="73" spans="1:5" ht="26.25">
      <c r="A73" s="120" t="s">
        <v>36</v>
      </c>
      <c r="B73" s="16">
        <v>2</v>
      </c>
      <c r="C73" s="20"/>
      <c r="D73" s="113"/>
      <c r="E73" s="113"/>
    </row>
    <row r="74" spans="1:5" ht="15.75">
      <c r="A74" s="13" t="s">
        <v>16</v>
      </c>
      <c r="B74" s="14"/>
      <c r="C74" s="21">
        <f>SUM(C75)</f>
        <v>467.1</v>
      </c>
      <c r="D74" s="21">
        <f t="shared" ref="D74:E75" si="34">SUM(D75)</f>
        <v>209.1</v>
      </c>
      <c r="E74" s="21">
        <f t="shared" si="34"/>
        <v>676.2</v>
      </c>
    </row>
    <row r="75" spans="1:5" ht="15.75">
      <c r="A75" s="13" t="s">
        <v>30</v>
      </c>
      <c r="B75" s="14" t="s">
        <v>62</v>
      </c>
      <c r="C75" s="21">
        <f>SUM(C76)</f>
        <v>467.1</v>
      </c>
      <c r="D75" s="21">
        <f t="shared" si="34"/>
        <v>209.1</v>
      </c>
      <c r="E75" s="21">
        <f t="shared" si="34"/>
        <v>676.2</v>
      </c>
    </row>
    <row r="76" spans="1:5" ht="16.5" customHeight="1">
      <c r="A76" s="119" t="s">
        <v>43</v>
      </c>
      <c r="B76" s="27">
        <v>9019</v>
      </c>
      <c r="C76" s="20">
        <v>467.1</v>
      </c>
      <c r="D76" s="104">
        <v>209.1</v>
      </c>
      <c r="E76" s="20">
        <f>SUM(C76+D76)</f>
        <v>676.2</v>
      </c>
    </row>
    <row r="77" spans="1:5" ht="15.75">
      <c r="A77" s="122"/>
      <c r="B77" s="123"/>
      <c r="C77" s="124"/>
      <c r="D77" s="125"/>
      <c r="E77" s="124"/>
    </row>
    <row r="78" spans="1:5" ht="15.75">
      <c r="A78" s="154" t="s">
        <v>130</v>
      </c>
      <c r="B78" s="154"/>
      <c r="C78" s="154"/>
    </row>
    <row r="79" spans="1:5">
      <c r="A79" s="93" t="s">
        <v>133</v>
      </c>
      <c r="B79" s="1"/>
    </row>
    <row r="80" spans="1:5" ht="15.75">
      <c r="A80" s="136" t="s">
        <v>150</v>
      </c>
      <c r="B80" s="1"/>
    </row>
    <row r="81" spans="1:3" ht="15.75">
      <c r="A81" s="12"/>
      <c r="B81" s="10"/>
      <c r="C81" s="8"/>
    </row>
    <row r="82" spans="1:3" ht="15.75">
      <c r="A82" s="12"/>
      <c r="B82" s="10"/>
      <c r="C82" s="8"/>
    </row>
    <row r="83" spans="1:3" ht="15.75">
      <c r="A83" s="12"/>
      <c r="B83" s="10"/>
      <c r="C83" s="8"/>
    </row>
    <row r="84" spans="1:3" ht="15.75">
      <c r="A84" s="12"/>
      <c r="B84" s="10"/>
      <c r="C84" s="8"/>
    </row>
    <row r="85" spans="1:3" ht="15.75">
      <c r="A85" s="12"/>
      <c r="B85" s="10"/>
      <c r="C85" s="8"/>
    </row>
    <row r="86" spans="1:3" ht="15.75">
      <c r="A86" s="12"/>
      <c r="B86" s="10"/>
      <c r="C86" s="8"/>
    </row>
    <row r="87" spans="1:3" ht="15.75">
      <c r="A87" s="12"/>
      <c r="B87" s="10"/>
      <c r="C87" s="8"/>
    </row>
    <row r="88" spans="1:3" ht="15.75">
      <c r="A88" s="12"/>
      <c r="B88" s="10"/>
      <c r="C88" s="8"/>
    </row>
    <row r="89" spans="1:3" ht="15.75">
      <c r="A89" s="12"/>
      <c r="B89" s="10"/>
      <c r="C89" s="8"/>
    </row>
    <row r="90" spans="1:3" ht="15.75">
      <c r="A90" s="12"/>
      <c r="B90" s="10"/>
      <c r="C90" s="8"/>
    </row>
    <row r="91" spans="1:3" ht="15.75">
      <c r="A91" s="12"/>
      <c r="B91" s="10"/>
      <c r="C91" s="8"/>
    </row>
    <row r="92" spans="1:3" ht="15.75">
      <c r="A92" s="12"/>
      <c r="B92" s="10"/>
      <c r="C92" s="8"/>
    </row>
    <row r="93" spans="1:3" ht="15.75">
      <c r="A93" s="12"/>
      <c r="B93" s="10"/>
      <c r="C93" s="8"/>
    </row>
    <row r="94" spans="1:3" ht="15.75">
      <c r="A94" s="12"/>
      <c r="B94" s="10"/>
      <c r="C94" s="8"/>
    </row>
    <row r="95" spans="1:3" ht="15.75">
      <c r="A95" s="12"/>
      <c r="B95" s="10"/>
      <c r="C95" s="8"/>
    </row>
    <row r="96" spans="1:3" ht="15.75">
      <c r="A96" s="12"/>
      <c r="B96" s="9"/>
      <c r="C96" s="8"/>
    </row>
  </sheetData>
  <mergeCells count="5">
    <mergeCell ref="B1:C1"/>
    <mergeCell ref="A78:C78"/>
    <mergeCell ref="D4:E4"/>
    <mergeCell ref="D1:E1"/>
    <mergeCell ref="A4:C4"/>
  </mergeCells>
  <pageMargins left="1.1100000000000001" right="0.2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 1</vt:lpstr>
      <vt:lpstr>anexa 2</vt:lpstr>
      <vt:lpstr>anexa 3 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2019-06-13T12:03:09Z</cp:lastPrinted>
  <dcterms:created xsi:type="dcterms:W3CDTF">2015-11-12T11:11:12Z</dcterms:created>
  <dcterms:modified xsi:type="dcterms:W3CDTF">2019-06-13T12:20:40Z</dcterms:modified>
</cp:coreProperties>
</file>